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" windowWidth="22020" windowHeight="10320" tabRatio="998" activeTab="8"/>
  </bookViews>
  <sheets>
    <sheet name="C-L " sheetId="1" r:id="rId1"/>
    <sheet name="C-D " sheetId="2" r:id="rId2"/>
    <sheet name="C-P " sheetId="3" r:id="rId3"/>
    <sheet name="L-D " sheetId="4" r:id="rId4"/>
    <sheet name="C-L" sheetId="5" r:id="rId5"/>
    <sheet name="C-D" sheetId="6" r:id="rId6"/>
    <sheet name="C-P" sheetId="7" r:id="rId7"/>
    <sheet name="L-D" sheetId="8" r:id="rId8"/>
    <sheet name="0.3" sheetId="9" r:id="rId9"/>
    <sheet name="0.6" sheetId="10" r:id="rId10"/>
    <sheet name="0.9" sheetId="11" r:id="rId11"/>
    <sheet name="1.2" sheetId="12" r:id="rId12"/>
    <sheet name="1.5" sheetId="13" r:id="rId13"/>
    <sheet name="2.0" sheetId="14" r:id="rId14"/>
    <sheet name="2.5" sheetId="15" r:id="rId15"/>
    <sheet name="3" sheetId="16" r:id="rId16"/>
    <sheet name="4" sheetId="17" r:id="rId17"/>
    <sheet name="5" sheetId="18" r:id="rId18"/>
    <sheet name="6" sheetId="19" r:id="rId19"/>
    <sheet name="7" sheetId="20" r:id="rId20"/>
    <sheet name="8" sheetId="21" r:id="rId21"/>
    <sheet name="9" sheetId="22" r:id="rId22"/>
    <sheet name="10" sheetId="23" r:id="rId23"/>
    <sheet name="11" sheetId="24" r:id="rId24"/>
    <sheet name="12" sheetId="25" r:id="rId25"/>
    <sheet name="13" sheetId="26" r:id="rId26"/>
    <sheet name="14" sheetId="27" r:id="rId27"/>
    <sheet name="15" sheetId="28" r:id="rId28"/>
    <sheet name="16" sheetId="29" r:id="rId29"/>
    <sheet name="17" sheetId="30" r:id="rId30"/>
    <sheet name="18" sheetId="31" r:id="rId31"/>
    <sheet name="19" sheetId="32" r:id="rId32"/>
    <sheet name="20" sheetId="33" r:id="rId33"/>
    <sheet name="21" sheetId="34" r:id="rId34"/>
    <sheet name="22" sheetId="35" r:id="rId35"/>
    <sheet name="23" sheetId="36" r:id="rId36"/>
    <sheet name="24" sheetId="37" r:id="rId37"/>
    <sheet name="25" sheetId="38" r:id="rId38"/>
    <sheet name="0.3 " sheetId="39" r:id="rId39"/>
    <sheet name="0.6 " sheetId="40" r:id="rId40"/>
    <sheet name="0.9 " sheetId="41" r:id="rId41"/>
    <sheet name="1.2 " sheetId="42" r:id="rId42"/>
    <sheet name="1.5 " sheetId="43" r:id="rId43"/>
    <sheet name="2.0 " sheetId="44" r:id="rId44"/>
    <sheet name="2.5 " sheetId="45" r:id="rId45"/>
    <sheet name="3 " sheetId="46" r:id="rId46"/>
    <sheet name="4 " sheetId="47" r:id="rId47"/>
    <sheet name="5 " sheetId="48" r:id="rId48"/>
    <sheet name="6 " sheetId="49" r:id="rId49"/>
    <sheet name="7 " sheetId="50" r:id="rId50"/>
    <sheet name="8 " sheetId="51" r:id="rId51"/>
    <sheet name="9 " sheetId="52" r:id="rId52"/>
    <sheet name="10 " sheetId="53" r:id="rId53"/>
    <sheet name="11 " sheetId="54" r:id="rId54"/>
    <sheet name="12 " sheetId="55" r:id="rId55"/>
    <sheet name="13 " sheetId="56" r:id="rId56"/>
    <sheet name="14 " sheetId="57" r:id="rId57"/>
    <sheet name="15 " sheetId="58" r:id="rId58"/>
    <sheet name="16 " sheetId="59" r:id="rId59"/>
    <sheet name="17 " sheetId="60" r:id="rId60"/>
    <sheet name="18 " sheetId="61" r:id="rId61"/>
    <sheet name="19 " sheetId="62" r:id="rId62"/>
    <sheet name="20 " sheetId="63" r:id="rId63"/>
    <sheet name="21 " sheetId="64" r:id="rId64"/>
    <sheet name="22 " sheetId="65" r:id="rId65"/>
    <sheet name="23 " sheetId="66" r:id="rId66"/>
    <sheet name="24 " sheetId="67" r:id="rId67"/>
    <sheet name="25 " sheetId="68" r:id="rId68"/>
  </sheets>
  <definedNames/>
  <calcPr fullCalcOnLoad="1"/>
</workbook>
</file>

<file path=xl/sharedStrings.xml><?xml version="1.0" encoding="utf-8"?>
<sst xmlns="http://schemas.openxmlformats.org/spreadsheetml/2006/main" count="2344" uniqueCount="285">
  <si>
    <t>Test-Name</t>
  </si>
  <si>
    <t>Mach-Number</t>
  </si>
  <si>
    <t>Static-Pressure</t>
  </si>
  <si>
    <t>Static-Temperature</t>
  </si>
  <si>
    <t>Gas-Constant</t>
  </si>
  <si>
    <t>Specific-Heat-Ratio</t>
  </si>
  <si>
    <t>Dynamic-Pressure</t>
  </si>
  <si>
    <t>Roll-Angle</t>
  </si>
  <si>
    <t>Pitch-Angle</t>
  </si>
  <si>
    <t>Yaw-Angle</t>
  </si>
  <si>
    <t>X-Center</t>
  </si>
  <si>
    <t>Y-Center</t>
  </si>
  <si>
    <t>Z-Center</t>
  </si>
  <si>
    <t>Z-Ground</t>
  </si>
  <si>
    <t>X-Force</t>
  </si>
  <si>
    <t>Y-Force</t>
  </si>
  <si>
    <t>Z-Force</t>
  </si>
  <si>
    <t>X-Moment</t>
  </si>
  <si>
    <t>Y-Moment</t>
  </si>
  <si>
    <t>Z-Moment</t>
  </si>
  <si>
    <t>-</t>
  </si>
  <si>
    <t>Pa</t>
  </si>
  <si>
    <t>K</t>
  </si>
  <si>
    <t>J / kg-K</t>
  </si>
  <si>
    <t>deg</t>
  </si>
  <si>
    <t>m</t>
  </si>
  <si>
    <t>N</t>
  </si>
  <si>
    <t>Nm</t>
  </si>
  <si>
    <t>N/A</t>
  </si>
  <si>
    <t>L/D</t>
  </si>
  <si>
    <t>Mg</t>
  </si>
  <si>
    <t>Lift Mass</t>
  </si>
  <si>
    <t>Wing Area</t>
  </si>
  <si>
    <t>m²</t>
  </si>
  <si>
    <t>Lift Coefficient</t>
  </si>
  <si>
    <t>Drag Coefficient</t>
  </si>
  <si>
    <t>M0060-P00-001km</t>
  </si>
  <si>
    <t>M0060-P02-001km</t>
  </si>
  <si>
    <t>M0060-P04-001km</t>
  </si>
  <si>
    <t>M0060-P06-001km</t>
  </si>
  <si>
    <t>M0060-P08-001km</t>
  </si>
  <si>
    <t>M0060-P10-001km</t>
  </si>
  <si>
    <t>M0060-P12-001km</t>
  </si>
  <si>
    <t>M0060-P14-001km</t>
  </si>
  <si>
    <t>M0030-P02-000km</t>
  </si>
  <si>
    <t>M0030-P00-000km</t>
  </si>
  <si>
    <t>M0030-P04-000km</t>
  </si>
  <si>
    <t>M0030-P06-000km</t>
  </si>
  <si>
    <t>M0030-P08-000km</t>
  </si>
  <si>
    <t>M0030-P10-000km</t>
  </si>
  <si>
    <t>M0030-P12-000km</t>
  </si>
  <si>
    <t>M0030-P14-000km</t>
  </si>
  <si>
    <t>M0090-P00-003km</t>
  </si>
  <si>
    <t>M0090-P02-003km</t>
  </si>
  <si>
    <t>M0090-P04-003km</t>
  </si>
  <si>
    <t>M0090-P06-003km</t>
  </si>
  <si>
    <t>M0090-P08-003km</t>
  </si>
  <si>
    <t>M0090-P10-003km</t>
  </si>
  <si>
    <t>M0090-P12-003km</t>
  </si>
  <si>
    <t>M0090-P14-003km</t>
  </si>
  <si>
    <t>M0120-P00-012km</t>
  </si>
  <si>
    <t>M0120-P02-012km</t>
  </si>
  <si>
    <t>M0120-P04-012km</t>
  </si>
  <si>
    <t>M0120-P06-012km</t>
  </si>
  <si>
    <t>M0120-P08-012km</t>
  </si>
  <si>
    <t>M0120-P10-012km</t>
  </si>
  <si>
    <t>M0120-P12-012km</t>
  </si>
  <si>
    <t>M0120-P14-012km</t>
  </si>
  <si>
    <t>Attack Angle</t>
  </si>
  <si>
    <t>M0150-P00-015km</t>
  </si>
  <si>
    <t>M0150-P02-015km</t>
  </si>
  <si>
    <t>M0150-P04-015km</t>
  </si>
  <si>
    <t>M0150-P06-015km</t>
  </si>
  <si>
    <t>M0150-P08-015km</t>
  </si>
  <si>
    <t>M0150-P10-015km</t>
  </si>
  <si>
    <t>M0200-P00-020km</t>
  </si>
  <si>
    <t>M0200-P02-020km</t>
  </si>
  <si>
    <t>M0200-P04-020km</t>
  </si>
  <si>
    <t>M0200-P06-020km</t>
  </si>
  <si>
    <t>M0200-P08-020km</t>
  </si>
  <si>
    <t>M0200-P12-020km</t>
  </si>
  <si>
    <t>M0200-P14-020km</t>
  </si>
  <si>
    <t>M0200-P10-020km</t>
  </si>
  <si>
    <t>M0250-P00-023km</t>
  </si>
  <si>
    <t>M0250-P02-023km</t>
  </si>
  <si>
    <t>M0250-P04-023km</t>
  </si>
  <si>
    <t>M0250-P06-023km</t>
  </si>
  <si>
    <t>M0250-P08-023km</t>
  </si>
  <si>
    <t>M0250-P12-023km</t>
  </si>
  <si>
    <t>M0250-P14-023km</t>
  </si>
  <si>
    <t>M0250-P10-023km</t>
  </si>
  <si>
    <t>M0300-P00-026km</t>
  </si>
  <si>
    <t>M0300-P02-026km</t>
  </si>
  <si>
    <t>M0300-P04-026km</t>
  </si>
  <si>
    <t>M0300-P06-026km</t>
  </si>
  <si>
    <t>M0300-P08-026km</t>
  </si>
  <si>
    <t>M0300-P12-026km</t>
  </si>
  <si>
    <t>M0300-P14-026km</t>
  </si>
  <si>
    <t>M0300-P10-026km</t>
  </si>
  <si>
    <t>M0400-P01-030km</t>
  </si>
  <si>
    <t>M0400-P03-030km</t>
  </si>
  <si>
    <t>M0400-P05-030km</t>
  </si>
  <si>
    <t>M0400-P07-030km</t>
  </si>
  <si>
    <t>M0400-P09-030km</t>
  </si>
  <si>
    <t>M0400-P11-030km</t>
  </si>
  <si>
    <t>M0400-P13-030km</t>
  </si>
  <si>
    <t>M0400-P15-030km</t>
  </si>
  <si>
    <t>M0500-P01-031km</t>
  </si>
  <si>
    <t>M0500-P03-031km</t>
  </si>
  <si>
    <t>M0500-P05-031km</t>
  </si>
  <si>
    <t>M0500-P07-031km</t>
  </si>
  <si>
    <t>M0500-P09-031km</t>
  </si>
  <si>
    <t>M0500-P11-031km</t>
  </si>
  <si>
    <t>M0500-P13-031km</t>
  </si>
  <si>
    <t>M0500-P15-031km</t>
  </si>
  <si>
    <t>M0600-P01-032km</t>
  </si>
  <si>
    <t>M0600-P03-032km</t>
  </si>
  <si>
    <t>M0600-P05-032km</t>
  </si>
  <si>
    <t>M0600-P07-032km</t>
  </si>
  <si>
    <t>M0600-P09-032km</t>
  </si>
  <si>
    <t>M0600-P11-032km</t>
  </si>
  <si>
    <t>M0600-P13-032km</t>
  </si>
  <si>
    <t>M0600-P15-032km</t>
  </si>
  <si>
    <t>M0700-P01-033km</t>
  </si>
  <si>
    <t>M0700-P03-033km</t>
  </si>
  <si>
    <t>M0700-P05-033km</t>
  </si>
  <si>
    <t>M0700-P07-033km</t>
  </si>
  <si>
    <t>M0700-P09-033km</t>
  </si>
  <si>
    <t>M0700-P11-033km</t>
  </si>
  <si>
    <t>M0700-P13-033km</t>
  </si>
  <si>
    <t>M0700-P15-033km</t>
  </si>
  <si>
    <t>M0800-P01-035km</t>
  </si>
  <si>
    <t>M0800-P03-035km</t>
  </si>
  <si>
    <t>M0800-P05-035km</t>
  </si>
  <si>
    <t>M0800-P07-035km</t>
  </si>
  <si>
    <t>M0800-P09-035km</t>
  </si>
  <si>
    <t>M0800-P11-035km</t>
  </si>
  <si>
    <t>M0800-P13-035km</t>
  </si>
  <si>
    <t>M0800-P15-035km</t>
  </si>
  <si>
    <t>M0900-P01-037km</t>
  </si>
  <si>
    <t>M0900-P03-037km</t>
  </si>
  <si>
    <t>M0900-P05-037km</t>
  </si>
  <si>
    <t>M0900-P07-037km</t>
  </si>
  <si>
    <t>M0900-P09-037km</t>
  </si>
  <si>
    <t>M0900-P11-037km</t>
  </si>
  <si>
    <t>M0900-P13-037km</t>
  </si>
  <si>
    <t>M0900-P15-037km</t>
  </si>
  <si>
    <t>M1000-P01-039km</t>
  </si>
  <si>
    <t>M1000-P03-039km</t>
  </si>
  <si>
    <t>M1000-P05-039km</t>
  </si>
  <si>
    <t>M1000-P07-039km</t>
  </si>
  <si>
    <t>M1000-P09-039km</t>
  </si>
  <si>
    <t>M1000-P11-039km</t>
  </si>
  <si>
    <t>M1000-P13-039km</t>
  </si>
  <si>
    <t>M1000-P15-039km</t>
  </si>
  <si>
    <t>M1100-P01-41km</t>
  </si>
  <si>
    <t>M1100-P03-41km</t>
  </si>
  <si>
    <t>M1100-P05-41km</t>
  </si>
  <si>
    <t>M1100-P07-41km</t>
  </si>
  <si>
    <t>M1100-P09-41km</t>
  </si>
  <si>
    <t>M1100-P11-41km</t>
  </si>
  <si>
    <t>M1100-P13-41km</t>
  </si>
  <si>
    <t>M1100-P15-41km</t>
  </si>
  <si>
    <t>M1200-P01-043km</t>
  </si>
  <si>
    <t>M1200-P03-043km</t>
  </si>
  <si>
    <t>M1200-P05-043km</t>
  </si>
  <si>
    <t>M1200-P07-043km</t>
  </si>
  <si>
    <t>M1200-P09-043km</t>
  </si>
  <si>
    <t>M1200-P11-043km</t>
  </si>
  <si>
    <t>M1200-P13-043km</t>
  </si>
  <si>
    <t>M1200-P15-043km</t>
  </si>
  <si>
    <t>M1300-P01-045km</t>
  </si>
  <si>
    <t>M1300-P03-045km</t>
  </si>
  <si>
    <t>M1300-P05-045km</t>
  </si>
  <si>
    <t>M1300-P07-045km</t>
  </si>
  <si>
    <t>M1300-P09-045km</t>
  </si>
  <si>
    <t>M1300-P11-045km</t>
  </si>
  <si>
    <t>M1300-P13-045km</t>
  </si>
  <si>
    <t>M1300-P15-045km</t>
  </si>
  <si>
    <t>M1400-P01-046km</t>
  </si>
  <si>
    <t>M1400-P03-046km</t>
  </si>
  <si>
    <t>M1400-P05-046km</t>
  </si>
  <si>
    <t>M1400-P07-046km</t>
  </si>
  <si>
    <t>M1400-P09-046km</t>
  </si>
  <si>
    <t>M1400-P11-046km</t>
  </si>
  <si>
    <t>M1400-P13-046km</t>
  </si>
  <si>
    <t>M1400-P15-046km</t>
  </si>
  <si>
    <t>M1500-P01-047km</t>
  </si>
  <si>
    <t>M1500-P03-047km</t>
  </si>
  <si>
    <t>M1500-P05-047km</t>
  </si>
  <si>
    <t>M1500-P07-047km</t>
  </si>
  <si>
    <t>M1500-P09-047km</t>
  </si>
  <si>
    <t>M1500-P11-047km</t>
  </si>
  <si>
    <t>M1500-P13-047km</t>
  </si>
  <si>
    <t>M1500-P15-047km</t>
  </si>
  <si>
    <t>Mach / AoA</t>
  </si>
  <si>
    <t>M1600-P01-048km</t>
  </si>
  <si>
    <t>M1600-P03-048km</t>
  </si>
  <si>
    <t>M1600-P05-048km</t>
  </si>
  <si>
    <t>M1600-P07-048km</t>
  </si>
  <si>
    <t>M1600-P09-048km</t>
  </si>
  <si>
    <t>M1600-P11-048km</t>
  </si>
  <si>
    <t>M1600-P13-048km</t>
  </si>
  <si>
    <t>M1600-P15-048km</t>
  </si>
  <si>
    <t>M1700-P01-049km</t>
  </si>
  <si>
    <t>M1700-P03-049km</t>
  </si>
  <si>
    <t>M1700-P05-049km</t>
  </si>
  <si>
    <t>M1700-P07-049km</t>
  </si>
  <si>
    <t>M1700-P09-049km</t>
  </si>
  <si>
    <t>M1700-P11-049km</t>
  </si>
  <si>
    <t>M1700-P13-049km</t>
  </si>
  <si>
    <t>M1700-P15-049km</t>
  </si>
  <si>
    <t>M1800-P01-050km</t>
  </si>
  <si>
    <t>M1800-P03-050km</t>
  </si>
  <si>
    <t>M1800-P05-050km</t>
  </si>
  <si>
    <t>M1800-P07-050km</t>
  </si>
  <si>
    <t>M1800-P09-050km</t>
  </si>
  <si>
    <t>M1800-P11-050km</t>
  </si>
  <si>
    <t>M1800-P13-050km</t>
  </si>
  <si>
    <t>M1800-P15-050km</t>
  </si>
  <si>
    <t>M1900-P01-051km</t>
  </si>
  <si>
    <t>M1900-P03-051km</t>
  </si>
  <si>
    <t>M1900-P05-051km</t>
  </si>
  <si>
    <t>M1900-P07-051km</t>
  </si>
  <si>
    <t>M1900-P09-051km</t>
  </si>
  <si>
    <t>M1900-P11-051km</t>
  </si>
  <si>
    <t>M1900-P13-051km</t>
  </si>
  <si>
    <t>M1900-P15-051km</t>
  </si>
  <si>
    <t>M2000-P01-052km</t>
  </si>
  <si>
    <t>M2000-P03-052km</t>
  </si>
  <si>
    <t>M2000-P05-052km</t>
  </si>
  <si>
    <t>M2000-P07-052km</t>
  </si>
  <si>
    <t>M2000-P09-052km</t>
  </si>
  <si>
    <t>M2000-P11-052km</t>
  </si>
  <si>
    <t>M2000-P13-052km</t>
  </si>
  <si>
    <t>M2000-P15-052km</t>
  </si>
  <si>
    <t>M2100-P01-060km</t>
  </si>
  <si>
    <t>M2100-P03-060km</t>
  </si>
  <si>
    <t>M2100-P05-060km</t>
  </si>
  <si>
    <t>M2100-P07-060km</t>
  </si>
  <si>
    <t>M2100-P09-060km</t>
  </si>
  <si>
    <t>M2100-P11-060km</t>
  </si>
  <si>
    <t>M2100-P13-060km</t>
  </si>
  <si>
    <t>M2100-P15-060km</t>
  </si>
  <si>
    <t>M2200-P01-070km</t>
  </si>
  <si>
    <t>M2200-P03-070km</t>
  </si>
  <si>
    <t>M2200-P05-070km</t>
  </si>
  <si>
    <t>M2200-P07-070km</t>
  </si>
  <si>
    <t>M2200-P09-070km</t>
  </si>
  <si>
    <t>M2200-P11-070km</t>
  </si>
  <si>
    <t>M2200-P13-070km</t>
  </si>
  <si>
    <t>M2200-P15-070km</t>
  </si>
  <si>
    <t>M2300-P01-080km</t>
  </si>
  <si>
    <t>M2300-P03-080km</t>
  </si>
  <si>
    <t>M2300-P05-080km</t>
  </si>
  <si>
    <t>M2300-P07-080km</t>
  </si>
  <si>
    <t>M2300-P09-080km</t>
  </si>
  <si>
    <t>M2300-P11-080km</t>
  </si>
  <si>
    <t>M2300-P13-080km</t>
  </si>
  <si>
    <t>M2300-P15-080km</t>
  </si>
  <si>
    <t>M2400-P01-090km</t>
  </si>
  <si>
    <t>M2400-P03-090km</t>
  </si>
  <si>
    <t>M2400-P05-090km</t>
  </si>
  <si>
    <t>M2400-P07-090km</t>
  </si>
  <si>
    <t>M2400-P09-090km</t>
  </si>
  <si>
    <t>M2400-P11-090km</t>
  </si>
  <si>
    <t>M2400-P13-090km</t>
  </si>
  <si>
    <t>M2400-P15-090km</t>
  </si>
  <si>
    <t>M2500-P01-105km</t>
  </si>
  <si>
    <t>M2500-P03-105km</t>
  </si>
  <si>
    <t>M2500-P05-105km</t>
  </si>
  <si>
    <t>M2500-P07-105km</t>
  </si>
  <si>
    <t>M2500-P09-105km</t>
  </si>
  <si>
    <t>M2500-P11-105km</t>
  </si>
  <si>
    <t>M2500-P13-105km</t>
  </si>
  <si>
    <t>M2500-P15-105km</t>
  </si>
  <si>
    <t>X-CP</t>
  </si>
  <si>
    <t>Wing Length</t>
  </si>
  <si>
    <t>Pitch Coefficient</t>
  </si>
  <si>
    <t>M0150-P12-015km</t>
  </si>
  <si>
    <t>M0150-P14-015km</t>
  </si>
  <si>
    <t>a</t>
  </si>
  <si>
    <t>b</t>
  </si>
  <si>
    <t>c</t>
  </si>
  <si>
    <t>y = ax² + bx + 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</si>
</sst>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E+00"/>
    <numFmt numFmtId="167" formatCode="0.0000"/>
    <numFmt numFmtId="168" formatCode="0.E+00"/>
    <numFmt numFmtId="169" formatCode="0.00000E+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worksheet" Target="worksheets/sheet17.xml" /><Relationship Id="rId22" Type="http://schemas.openxmlformats.org/officeDocument/2006/relationships/worksheet" Target="worksheets/sheet18.xml" /><Relationship Id="rId23" Type="http://schemas.openxmlformats.org/officeDocument/2006/relationships/worksheet" Target="worksheets/sheet19.xml" /><Relationship Id="rId24" Type="http://schemas.openxmlformats.org/officeDocument/2006/relationships/worksheet" Target="worksheets/sheet20.xml" /><Relationship Id="rId25" Type="http://schemas.openxmlformats.org/officeDocument/2006/relationships/worksheet" Target="worksheets/sheet21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worksheet" Target="worksheets/sheet25.xml" /><Relationship Id="rId30" Type="http://schemas.openxmlformats.org/officeDocument/2006/relationships/worksheet" Target="worksheets/sheet26.xml" /><Relationship Id="rId31" Type="http://schemas.openxmlformats.org/officeDocument/2006/relationships/worksheet" Target="worksheets/sheet27.xml" /><Relationship Id="rId32" Type="http://schemas.openxmlformats.org/officeDocument/2006/relationships/worksheet" Target="worksheets/sheet28.xml" /><Relationship Id="rId33" Type="http://schemas.openxmlformats.org/officeDocument/2006/relationships/worksheet" Target="worksheets/sheet29.xml" /><Relationship Id="rId34" Type="http://schemas.openxmlformats.org/officeDocument/2006/relationships/worksheet" Target="worksheets/sheet30.xml" /><Relationship Id="rId35" Type="http://schemas.openxmlformats.org/officeDocument/2006/relationships/worksheet" Target="worksheets/sheet31.xml" /><Relationship Id="rId36" Type="http://schemas.openxmlformats.org/officeDocument/2006/relationships/worksheet" Target="worksheets/sheet32.xml" /><Relationship Id="rId37" Type="http://schemas.openxmlformats.org/officeDocument/2006/relationships/worksheet" Target="worksheets/sheet33.xml" /><Relationship Id="rId38" Type="http://schemas.openxmlformats.org/officeDocument/2006/relationships/worksheet" Target="worksheets/sheet34.xml" /><Relationship Id="rId39" Type="http://schemas.openxmlformats.org/officeDocument/2006/relationships/chartsheet" Target="chartsheets/sheet5.xml" /><Relationship Id="rId40" Type="http://schemas.openxmlformats.org/officeDocument/2006/relationships/chartsheet" Target="chartsheets/sheet6.xml" /><Relationship Id="rId41" Type="http://schemas.openxmlformats.org/officeDocument/2006/relationships/chartsheet" Target="chartsheets/sheet7.xml" /><Relationship Id="rId42" Type="http://schemas.openxmlformats.org/officeDocument/2006/relationships/chartsheet" Target="chartsheets/sheet8.xml" /><Relationship Id="rId43" Type="http://schemas.openxmlformats.org/officeDocument/2006/relationships/chartsheet" Target="chartsheets/sheet9.xml" /><Relationship Id="rId44" Type="http://schemas.openxmlformats.org/officeDocument/2006/relationships/chartsheet" Target="chartsheets/sheet10.xml" /><Relationship Id="rId45" Type="http://schemas.openxmlformats.org/officeDocument/2006/relationships/chartsheet" Target="chartsheets/sheet11.xml" /><Relationship Id="rId46" Type="http://schemas.openxmlformats.org/officeDocument/2006/relationships/chartsheet" Target="chartsheets/sheet12.xml" /><Relationship Id="rId47" Type="http://schemas.openxmlformats.org/officeDocument/2006/relationships/chartsheet" Target="chartsheets/sheet13.xml" /><Relationship Id="rId48" Type="http://schemas.openxmlformats.org/officeDocument/2006/relationships/chartsheet" Target="chartsheets/sheet14.xml" /><Relationship Id="rId49" Type="http://schemas.openxmlformats.org/officeDocument/2006/relationships/chartsheet" Target="chartsheets/sheet15.xml" /><Relationship Id="rId50" Type="http://schemas.openxmlformats.org/officeDocument/2006/relationships/chartsheet" Target="chartsheets/sheet16.xml" /><Relationship Id="rId51" Type="http://schemas.openxmlformats.org/officeDocument/2006/relationships/chartsheet" Target="chartsheets/sheet17.xml" /><Relationship Id="rId52" Type="http://schemas.openxmlformats.org/officeDocument/2006/relationships/chartsheet" Target="chartsheets/sheet18.xml" /><Relationship Id="rId53" Type="http://schemas.openxmlformats.org/officeDocument/2006/relationships/chartsheet" Target="chartsheets/sheet19.xml" /><Relationship Id="rId54" Type="http://schemas.openxmlformats.org/officeDocument/2006/relationships/chartsheet" Target="chartsheets/sheet20.xml" /><Relationship Id="rId55" Type="http://schemas.openxmlformats.org/officeDocument/2006/relationships/chartsheet" Target="chartsheets/sheet21.xml" /><Relationship Id="rId56" Type="http://schemas.openxmlformats.org/officeDocument/2006/relationships/chartsheet" Target="chartsheets/sheet22.xml" /><Relationship Id="rId57" Type="http://schemas.openxmlformats.org/officeDocument/2006/relationships/chartsheet" Target="chartsheets/sheet23.xml" /><Relationship Id="rId58" Type="http://schemas.openxmlformats.org/officeDocument/2006/relationships/chartsheet" Target="chartsheets/sheet24.xml" /><Relationship Id="rId59" Type="http://schemas.openxmlformats.org/officeDocument/2006/relationships/chartsheet" Target="chartsheets/sheet25.xml" /><Relationship Id="rId60" Type="http://schemas.openxmlformats.org/officeDocument/2006/relationships/chartsheet" Target="chartsheets/sheet26.xml" /><Relationship Id="rId61" Type="http://schemas.openxmlformats.org/officeDocument/2006/relationships/chartsheet" Target="chartsheets/sheet27.xml" /><Relationship Id="rId62" Type="http://schemas.openxmlformats.org/officeDocument/2006/relationships/chartsheet" Target="chartsheets/sheet28.xml" /><Relationship Id="rId63" Type="http://schemas.openxmlformats.org/officeDocument/2006/relationships/chartsheet" Target="chartsheets/sheet29.xml" /><Relationship Id="rId64" Type="http://schemas.openxmlformats.org/officeDocument/2006/relationships/chartsheet" Target="chartsheets/sheet30.xml" /><Relationship Id="rId65" Type="http://schemas.openxmlformats.org/officeDocument/2006/relationships/chartsheet" Target="chartsheets/sheet31.xml" /><Relationship Id="rId66" Type="http://schemas.openxmlformats.org/officeDocument/2006/relationships/chartsheet" Target="chartsheets/sheet32.xml" /><Relationship Id="rId67" Type="http://schemas.openxmlformats.org/officeDocument/2006/relationships/chartsheet" Target="chartsheets/sheet33.xml" /><Relationship Id="rId68" Type="http://schemas.openxmlformats.org/officeDocument/2006/relationships/chartsheet" Target="chartsheets/sheet34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'C-L'!$B$2:$B$31</c:f>
              <c:numCache>
                <c:ptCount val="30"/>
                <c:pt idx="0">
                  <c:v>-0.001393334919378657</c:v>
                </c:pt>
                <c:pt idx="1">
                  <c:v>-0.0025420386308199544</c:v>
                </c:pt>
                <c:pt idx="2">
                  <c:v>0.004952620406923968</c:v>
                </c:pt>
                <c:pt idx="3">
                  <c:v>0.000642210478724415</c:v>
                </c:pt>
                <c:pt idx="4">
                  <c:v>-0.013601873692299041</c:v>
                </c:pt>
                <c:pt idx="5">
                  <c:v>-0.02457317719736793</c:v>
                </c:pt>
                <c:pt idx="6">
                  <c:v>-0.026327891170819476</c:v>
                </c:pt>
                <c:pt idx="7">
                  <c:v>-0.024624823409575947</c:v>
                </c:pt>
                <c:pt idx="8">
                  <c:v>-0.01973111627129485</c:v>
                </c:pt>
                <c:pt idx="9">
                  <c:v>-0.015615031466319899</c:v>
                </c:pt>
                <c:pt idx="10">
                  <c:v>-0.01271648464117784</c:v>
                </c:pt>
                <c:pt idx="11">
                  <c:v>-0.01065787472986228</c:v>
                </c:pt>
                <c:pt idx="12">
                  <c:v>-0.00914709420833651</c:v>
                </c:pt>
                <c:pt idx="13">
                  <c:v>-0.008018868392591815</c:v>
                </c:pt>
                <c:pt idx="14">
                  <c:v>-0.007144885092194821</c:v>
                </c:pt>
                <c:pt idx="15">
                  <c:v>-0.006457224173923578</c:v>
                </c:pt>
                <c:pt idx="16">
                  <c:v>-0.005909566935972839</c:v>
                </c:pt>
                <c:pt idx="17">
                  <c:v>-0.005460090252932377</c:v>
                </c:pt>
                <c:pt idx="18">
                  <c:v>-0.005094774067132081</c:v>
                </c:pt>
                <c:pt idx="19">
                  <c:v>-0.004796654592572978</c:v>
                </c:pt>
                <c:pt idx="20">
                  <c:v>-0.004559204732174804</c:v>
                </c:pt>
                <c:pt idx="21">
                  <c:v>-0.004335561439672429</c:v>
                </c:pt>
                <c:pt idx="22">
                  <c:v>-0.004158329048283643</c:v>
                </c:pt>
                <c:pt idx="23">
                  <c:v>-0.004003569161105672</c:v>
                </c:pt>
                <c:pt idx="24">
                  <c:v>-0.0038683549861047092</c:v>
                </c:pt>
                <c:pt idx="25">
                  <c:v>-0.003756886750403688</c:v>
                </c:pt>
                <c:pt idx="26">
                  <c:v>-0.0036494831963108966</c:v>
                </c:pt>
                <c:pt idx="27">
                  <c:v>-0.0035669337593046725</c:v>
                </c:pt>
                <c:pt idx="28">
                  <c:v>-0.003486874072937459</c:v>
                </c:pt>
                <c:pt idx="29">
                  <c:v>-0.003421231650554978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'C-L'!$C$2:$C$31</c:f>
              <c:numCache>
                <c:ptCount val="30"/>
                <c:pt idx="0">
                  <c:v>0.02283180195554675</c:v>
                </c:pt>
                <c:pt idx="1">
                  <c:v>0.01993667924044355</c:v>
                </c:pt>
                <c:pt idx="2">
                  <c:v>0.025778119520943957</c:v>
                </c:pt>
                <c:pt idx="3">
                  <c:v>0.0222051075808955</c:v>
                </c:pt>
                <c:pt idx="4">
                  <c:v>0.00687793539717492</c:v>
                </c:pt>
                <c:pt idx="5">
                  <c:v>-0.004218659137583916</c:v>
                </c:pt>
                <c:pt idx="6">
                  <c:v>-0.007209176297595623</c:v>
                </c:pt>
                <c:pt idx="7">
                  <c:v>-0.007464898006763438</c:v>
                </c:pt>
                <c:pt idx="8">
                  <c:v>-0.006312761834378388</c:v>
                </c:pt>
                <c:pt idx="9">
                  <c:v>-0.00507687181177841</c:v>
                </c:pt>
                <c:pt idx="10">
                  <c:v>-0.004192970795900534</c:v>
                </c:pt>
                <c:pt idx="11">
                  <c:v>-0.0035596766454523083</c:v>
                </c:pt>
                <c:pt idx="12">
                  <c:v>-0.0030837567052196665</c:v>
                </c:pt>
                <c:pt idx="13">
                  <c:v>-0.0027255402300157055</c:v>
                </c:pt>
                <c:pt idx="14">
                  <c:v>-0.0024402524167562167</c:v>
                </c:pt>
                <c:pt idx="15">
                  <c:v>-0.0022129094134391352</c:v>
                </c:pt>
                <c:pt idx="16">
                  <c:v>-0.0020295687527088543</c:v>
                </c:pt>
                <c:pt idx="17">
                  <c:v>-0.0018769942910652083</c:v>
                </c:pt>
                <c:pt idx="18">
                  <c:v>-0.0017514772578452226</c:v>
                </c:pt>
                <c:pt idx="19">
                  <c:v>-0.0016495784916837697</c:v>
                </c:pt>
                <c:pt idx="20">
                  <c:v>-0.0015704719387754917</c:v>
                </c:pt>
                <c:pt idx="21">
                  <c:v>-0.001490998876330715</c:v>
                </c:pt>
                <c:pt idx="22">
                  <c:v>-0.001429751765878529</c:v>
                </c:pt>
                <c:pt idx="23">
                  <c:v>-0.0013758143167291216</c:v>
                </c:pt>
                <c:pt idx="24">
                  <c:v>-0.00132884294068504</c:v>
                </c:pt>
                <c:pt idx="25">
                  <c:v>-0.0012912910718649415</c:v>
                </c:pt>
                <c:pt idx="26">
                  <c:v>-0.0012523006157660948</c:v>
                </c:pt>
                <c:pt idx="27">
                  <c:v>-0.001223860353015915</c:v>
                </c:pt>
                <c:pt idx="28">
                  <c:v>-0.0011961016131598959</c:v>
                </c:pt>
                <c:pt idx="29">
                  <c:v>-0.0011735051915503216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'C-L'!$D$2:$D$31</c:f>
              <c:numCache>
                <c:ptCount val="30"/>
                <c:pt idx="0">
                  <c:v>0.04715563551960818</c:v>
                </c:pt>
                <c:pt idx="1">
                  <c:v>0.04252616050847557</c:v>
                </c:pt>
                <c:pt idx="2">
                  <c:v>0.0470352296843365</c:v>
                </c:pt>
                <c:pt idx="3">
                  <c:v>0.04436376187361618</c:v>
                </c:pt>
                <c:pt idx="4">
                  <c:v>0.028110123584928325</c:v>
                </c:pt>
                <c:pt idx="5">
                  <c:v>0.01661474578697611</c:v>
                </c:pt>
                <c:pt idx="6">
                  <c:v>0.012154189667368809</c:v>
                </c:pt>
                <c:pt idx="7">
                  <c:v>0.00986788412786966</c:v>
                </c:pt>
                <c:pt idx="8">
                  <c:v>0.007325182519026488</c:v>
                </c:pt>
                <c:pt idx="9">
                  <c:v>0.005792827441406077</c:v>
                </c:pt>
                <c:pt idx="10">
                  <c:v>0.004756707258999012</c:v>
                </c:pt>
                <c:pt idx="11">
                  <c:v>0.004037060581482864</c:v>
                </c:pt>
                <c:pt idx="12">
                  <c:v>0.003532637618268988</c:v>
                </c:pt>
                <c:pt idx="13">
                  <c:v>0.0031622626374812925</c:v>
                </c:pt>
                <c:pt idx="14">
                  <c:v>0.0028910865332974958</c:v>
                </c:pt>
                <c:pt idx="15">
                  <c:v>0.002683925683770067</c:v>
                </c:pt>
                <c:pt idx="16">
                  <c:v>0.002523556951140817</c:v>
                </c:pt>
                <c:pt idx="17">
                  <c:v>0.0023966372136025853</c:v>
                </c:pt>
                <c:pt idx="18">
                  <c:v>0.0022958912675916524</c:v>
                </c:pt>
                <c:pt idx="19">
                  <c:v>0.002212767540372255</c:v>
                </c:pt>
                <c:pt idx="20">
                  <c:v>0.002142338667139805</c:v>
                </c:pt>
                <c:pt idx="21">
                  <c:v>0.0020865562795957257</c:v>
                </c:pt>
                <c:pt idx="22">
                  <c:v>0.0020382074831116048</c:v>
                </c:pt>
                <c:pt idx="23">
                  <c:v>0.0019971870926114004</c:v>
                </c:pt>
                <c:pt idx="24">
                  <c:v>0.0019613766559255317</c:v>
                </c:pt>
                <c:pt idx="25">
                  <c:v>0.0019292273965491376</c:v>
                </c:pt>
                <c:pt idx="26">
                  <c:v>0.0019040019459595214</c:v>
                </c:pt>
                <c:pt idx="27">
                  <c:v>0.0018810589318093134</c:v>
                </c:pt>
                <c:pt idx="28">
                  <c:v>0.0018597194516904395</c:v>
                </c:pt>
                <c:pt idx="29">
                  <c:v>0.0018416602731317934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'C-L'!$E$2:$E$31</c:f>
              <c:numCache>
                <c:ptCount val="30"/>
                <c:pt idx="0">
                  <c:v>0.07157816577280562</c:v>
                </c:pt>
                <c:pt idx="1">
                  <c:v>0.0652264051732761</c:v>
                </c:pt>
                <c:pt idx="2">
                  <c:v>0.06872395089710162</c:v>
                </c:pt>
                <c:pt idx="3">
                  <c:v>0.06711817335688647</c:v>
                </c:pt>
                <c:pt idx="4">
                  <c:v>0.05009469087096119</c:v>
                </c:pt>
                <c:pt idx="5">
                  <c:v>0.03792703757631215</c:v>
                </c:pt>
                <c:pt idx="6">
                  <c:v>0.03176220672407382</c:v>
                </c:pt>
                <c:pt idx="7">
                  <c:v>0.027373522994323343</c:v>
                </c:pt>
                <c:pt idx="8">
                  <c:v>0.021182716788919784</c:v>
                </c:pt>
                <c:pt idx="9">
                  <c:v>0.016994066293233565</c:v>
                </c:pt>
                <c:pt idx="10">
                  <c:v>0.014132549523520794</c:v>
                </c:pt>
                <c:pt idx="11">
                  <c:v>0.012132336950943238</c:v>
                </c:pt>
                <c:pt idx="12">
                  <c:v>0.010702088762129455</c:v>
                </c:pt>
                <c:pt idx="13">
                  <c:v>0.009644540209899181</c:v>
                </c:pt>
                <c:pt idx="14">
                  <c:v>0.008849131757966318</c:v>
                </c:pt>
                <c:pt idx="15">
                  <c:v>0.00823328111770403</c:v>
                </c:pt>
                <c:pt idx="16">
                  <c:v>0.0077498101755761745</c:v>
                </c:pt>
                <c:pt idx="17">
                  <c:v>0.007360804261071004</c:v>
                </c:pt>
                <c:pt idx="18">
                  <c:v>0.007047331509178545</c:v>
                </c:pt>
                <c:pt idx="19">
                  <c:v>0.006790383503595095</c:v>
                </c:pt>
                <c:pt idx="20">
                  <c:v>0.006579227085571085</c:v>
                </c:pt>
                <c:pt idx="21">
                  <c:v>0.0063971040281068925</c:v>
                </c:pt>
                <c:pt idx="22">
                  <c:v>0.006245548698686758</c:v>
                </c:pt>
                <c:pt idx="23">
                  <c:v>0.006115435066915895</c:v>
                </c:pt>
                <c:pt idx="24">
                  <c:v>0.006002303803727006</c:v>
                </c:pt>
                <c:pt idx="25">
                  <c:v>0.005904668654838548</c:v>
                </c:pt>
                <c:pt idx="26">
                  <c:v>0.005819424488865951</c:v>
                </c:pt>
                <c:pt idx="27">
                  <c:v>0.005747824095171014</c:v>
                </c:pt>
                <c:pt idx="28">
                  <c:v>0.005680589121613549</c:v>
                </c:pt>
                <c:pt idx="29">
                  <c:v>0.005624264743491366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'C-L'!$F$2:$F$31</c:f>
              <c:numCache>
                <c:ptCount val="30"/>
                <c:pt idx="0">
                  <c:v>0.09609939271513908</c:v>
                </c:pt>
                <c:pt idx="1">
                  <c:v>0.08803741323484517</c:v>
                </c:pt>
                <c:pt idx="2">
                  <c:v>0.0908442831592393</c:v>
                </c:pt>
                <c:pt idx="3">
                  <c:v>0.09046834203070635</c:v>
                </c:pt>
                <c:pt idx="4">
                  <c:v>0.07283163725527349</c:v>
                </c:pt>
                <c:pt idx="5">
                  <c:v>0.0597182162304242</c:v>
                </c:pt>
                <c:pt idx="6">
                  <c:v>0.05161487487251942</c:v>
                </c:pt>
                <c:pt idx="7">
                  <c:v>0.04505201859259761</c:v>
                </c:pt>
                <c:pt idx="8">
                  <c:v>0.03525984097530148</c:v>
                </c:pt>
                <c:pt idx="9">
                  <c:v>0.02852684474370406</c:v>
                </c:pt>
                <c:pt idx="10">
                  <c:v>0.023934555997664815</c:v>
                </c:pt>
                <c:pt idx="11">
                  <c:v>0.02072615246292881</c:v>
                </c:pt>
                <c:pt idx="12">
                  <c:v>0.018424596726361736</c:v>
                </c:pt>
                <c:pt idx="13">
                  <c:v>0.016721292487237957</c:v>
                </c:pt>
                <c:pt idx="14">
                  <c:v>0.015433883257250248</c:v>
                </c:pt>
                <c:pt idx="15">
                  <c:v>0.014435156888362752</c:v>
                </c:pt>
                <c:pt idx="16">
                  <c:v>0.013649190920597222</c:v>
                </c:pt>
                <c:pt idx="17">
                  <c:v>0.013015506851340043</c:v>
                </c:pt>
                <c:pt idx="18">
                  <c:v>0.012502843466915454</c:v>
                </c:pt>
                <c:pt idx="19">
                  <c:v>0.012083269397984753</c:v>
                </c:pt>
                <c:pt idx="20">
                  <c:v>0.01174019331651835</c:v>
                </c:pt>
                <c:pt idx="21">
                  <c:v>0.01144064436920279</c:v>
                </c:pt>
                <c:pt idx="22">
                  <c:v>0.01119227188084693</c:v>
                </c:pt>
                <c:pt idx="23">
                  <c:v>0.010978929606184362</c:v>
                </c:pt>
                <c:pt idx="24">
                  <c:v>0.010793938502719383</c:v>
                </c:pt>
                <c:pt idx="25">
                  <c:v>0.01063503270300329</c:v>
                </c:pt>
                <c:pt idx="26">
                  <c:v>0.0104939670129532</c:v>
                </c:pt>
                <c:pt idx="27">
                  <c:v>0.010376435137069186</c:v>
                </c:pt>
                <c:pt idx="28">
                  <c:v>0.010266507396609429</c:v>
                </c:pt>
                <c:pt idx="29">
                  <c:v>0.0101743082195284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'C-L'!$G$2:$G$31</c:f>
              <c:numCache>
                <c:ptCount val="30"/>
                <c:pt idx="0">
                  <c:v>0.12071931634660855</c:v>
                </c:pt>
                <c:pt idx="1">
                  <c:v>0.11095918469318274</c:v>
                </c:pt>
                <c:pt idx="2">
                  <c:v>0.11339622647074953</c:v>
                </c:pt>
                <c:pt idx="3">
                  <c:v>0.11441426789507585</c:v>
                </c:pt>
                <c:pt idx="4">
                  <c:v>0.09632096273786522</c:v>
                </c:pt>
                <c:pt idx="5">
                  <c:v>0.08198828174931228</c:v>
                </c:pt>
                <c:pt idx="6">
                  <c:v>0.07171219411270559</c:v>
                </c:pt>
                <c:pt idx="7">
                  <c:v>0.06290337092269246</c:v>
                </c:pt>
                <c:pt idx="8">
                  <c:v>0.049556555078171596</c:v>
                </c:pt>
                <c:pt idx="9">
                  <c:v>0.04039116279281755</c:v>
                </c:pt>
                <c:pt idx="10">
                  <c:v>0.03416272668143108</c:v>
                </c:pt>
                <c:pt idx="11">
                  <c:v>0.029818507117439587</c:v>
                </c:pt>
                <c:pt idx="12">
                  <c:v>0.026700161510965825</c:v>
                </c:pt>
                <c:pt idx="13">
                  <c:v>0.02439251946949762</c:v>
                </c:pt>
                <c:pt idx="14">
                  <c:v>0.022645341031149287</c:v>
                </c:pt>
                <c:pt idx="15">
                  <c:v>0.02128955299574624</c:v>
                </c:pt>
                <c:pt idx="16">
                  <c:v>0.02022169918620395</c:v>
                </c:pt>
                <c:pt idx="17">
                  <c:v>0.01936074498440971</c:v>
                </c:pt>
                <c:pt idx="18">
                  <c:v>0.01866242714080238</c:v>
                </c:pt>
                <c:pt idx="19">
                  <c:v>0.018091425223541225</c:v>
                </c:pt>
                <c:pt idx="20">
                  <c:v>0.0176252373599816</c:v>
                </c:pt>
                <c:pt idx="21">
                  <c:v>0.01721717730288341</c:v>
                </c:pt>
                <c:pt idx="22">
                  <c:v>0.01687837702959212</c:v>
                </c:pt>
                <c:pt idx="23">
                  <c:v>0.016587670710416797</c:v>
                </c:pt>
                <c:pt idx="24">
                  <c:v>0.016336280752902665</c:v>
                </c:pt>
                <c:pt idx="25">
                  <c:v>0.016120319541043367</c:v>
                </c:pt>
                <c:pt idx="26">
                  <c:v>0.01592762951822126</c:v>
                </c:pt>
                <c:pt idx="27">
                  <c:v>0.01576689205750383</c:v>
                </c:pt>
                <c:pt idx="28">
                  <c:v>0.015617474276678082</c:v>
                </c:pt>
                <c:pt idx="29">
                  <c:v>0.015491790701242892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'C-L'!$H$2:$H$31</c:f>
              <c:numCache>
                <c:ptCount val="30"/>
                <c:pt idx="0">
                  <c:v>0.14543793666721405</c:v>
                </c:pt>
                <c:pt idx="1">
                  <c:v>0.13399171954828878</c:v>
                </c:pt>
                <c:pt idx="2">
                  <c:v>0.13637978083163232</c:v>
                </c:pt>
                <c:pt idx="3">
                  <c:v>0.13895595094999494</c:v>
                </c:pt>
                <c:pt idx="4">
                  <c:v>0.12056266731873641</c:v>
                </c:pt>
                <c:pt idx="5">
                  <c:v>0.10473723413297634</c:v>
                </c:pt>
                <c:pt idx="6">
                  <c:v>0.09205416444463235</c:v>
                </c:pt>
                <c:pt idx="7">
                  <c:v>0.08092757998460792</c:v>
                </c:pt>
                <c:pt idx="8">
                  <c:v>0.06407285909753013</c:v>
                </c:pt>
                <c:pt idx="9">
                  <c:v>0.052587020440574034</c:v>
                </c:pt>
                <c:pt idx="10">
                  <c:v>0.04481706157481958</c:v>
                </c:pt>
                <c:pt idx="11">
                  <c:v>0.03940940091447556</c:v>
                </c:pt>
                <c:pt idx="12">
                  <c:v>0.03552878311594173</c:v>
                </c:pt>
                <c:pt idx="13">
                  <c:v>0.03265822115667817</c:v>
                </c:pt>
                <c:pt idx="14">
                  <c:v>0.030483505079663433</c:v>
                </c:pt>
                <c:pt idx="15">
                  <c:v>0.02879646943985448</c:v>
                </c:pt>
                <c:pt idx="16">
                  <c:v>0.027467334972396375</c:v>
                </c:pt>
                <c:pt idx="17">
                  <c:v>0.026396518660280005</c:v>
                </c:pt>
                <c:pt idx="18">
                  <c:v>0.025526082530839322</c:v>
                </c:pt>
                <c:pt idx="19">
                  <c:v>0.02481485098026451</c:v>
                </c:pt>
                <c:pt idx="20">
                  <c:v>0.024234359215960826</c:v>
                </c:pt>
                <c:pt idx="21">
                  <c:v>0.023726702829148755</c:v>
                </c:pt>
                <c:pt idx="22">
                  <c:v>0.02330386414492233</c:v>
                </c:pt>
                <c:pt idx="23">
                  <c:v>0.02294165837961321</c:v>
                </c:pt>
                <c:pt idx="24">
                  <c:v>0.022629330554276846</c:v>
                </c:pt>
                <c:pt idx="25">
                  <c:v>0.02236052916895877</c:v>
                </c:pt>
                <c:pt idx="26">
                  <c:v>0.022120412004670135</c:v>
                </c:pt>
                <c:pt idx="27">
                  <c:v>0.02191919485647494</c:v>
                </c:pt>
                <c:pt idx="28">
                  <c:v>0.02173348976181951</c:v>
                </c:pt>
                <c:pt idx="29">
                  <c:v>0.021576712188634842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'C-L'!$I$2:$I$31</c:f>
              <c:numCache>
                <c:ptCount val="30"/>
                <c:pt idx="0">
                  <c:v>0.17025525367695554</c:v>
                </c:pt>
                <c:pt idx="1">
                  <c:v>0.1571350178001634</c:v>
                </c:pt>
                <c:pt idx="2">
                  <c:v>0.15979494624188767</c:v>
                </c:pt>
                <c:pt idx="3">
                  <c:v>0.16409339119546365</c:v>
                </c:pt>
                <c:pt idx="4">
                  <c:v>0.14555675099788706</c:v>
                </c:pt>
                <c:pt idx="5">
                  <c:v>0.12796507338141644</c:v>
                </c:pt>
                <c:pt idx="6">
                  <c:v>0.11264078586829969</c:v>
                </c:pt>
                <c:pt idx="7">
                  <c:v>0.09912464577834396</c:v>
                </c:pt>
                <c:pt idx="8">
                  <c:v>0.07880875303337707</c:v>
                </c:pt>
                <c:pt idx="9">
                  <c:v>0.06511441768697353</c:v>
                </c:pt>
                <c:pt idx="10">
                  <c:v>0.05589756067783031</c:v>
                </c:pt>
                <c:pt idx="11">
                  <c:v>0.049498833854036736</c:v>
                </c:pt>
                <c:pt idx="12">
                  <c:v>0.04491046154128944</c:v>
                </c:pt>
                <c:pt idx="13">
                  <c:v>0.04151839754877962</c:v>
                </c:pt>
                <c:pt idx="14">
                  <c:v>0.038948375402792695</c:v>
                </c:pt>
                <c:pt idx="15">
                  <c:v>0.03695590622068748</c:v>
                </c:pt>
                <c:pt idx="16">
                  <c:v>0.03538609827917447</c:v>
                </c:pt>
                <c:pt idx="17">
                  <c:v>0.03412282787895091</c:v>
                </c:pt>
                <c:pt idx="18">
                  <c:v>0.033093809637026274</c:v>
                </c:pt>
                <c:pt idx="19">
                  <c:v>0.03225354666815462</c:v>
                </c:pt>
                <c:pt idx="20">
                  <c:v>0.031567558884456046</c:v>
                </c:pt>
                <c:pt idx="21">
                  <c:v>0.030969220947998834</c:v>
                </c:pt>
                <c:pt idx="22">
                  <c:v>0.03046873322683756</c:v>
                </c:pt>
                <c:pt idx="23">
                  <c:v>0.030040892613773584</c:v>
                </c:pt>
                <c:pt idx="24">
                  <c:v>0.02967308790684193</c:v>
                </c:pt>
                <c:pt idx="25">
                  <c:v>0.02935566158674951</c:v>
                </c:pt>
                <c:pt idx="26">
                  <c:v>0.02907231447229983</c:v>
                </c:pt>
                <c:pt idx="27">
                  <c:v>0.028833343533982526</c:v>
                </c:pt>
                <c:pt idx="28">
                  <c:v>0.028614553852033712</c:v>
                </c:pt>
                <c:pt idx="29">
                  <c:v>0.028429072681704252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'C-L'!$J$2:$J$31</c:f>
              <c:numCache>
                <c:ptCount val="30"/>
                <c:pt idx="0">
                  <c:v>0.19517126737583307</c:v>
                </c:pt>
                <c:pt idx="1">
                  <c:v>0.18038907944880653</c:v>
                </c:pt>
                <c:pt idx="2">
                  <c:v>0.18364172270151558</c:v>
                </c:pt>
                <c:pt idx="3">
                  <c:v>0.1898265886314819</c:v>
                </c:pt>
                <c:pt idx="4">
                  <c:v>0.17130321377531713</c:v>
                </c:pt>
                <c:pt idx="5">
                  <c:v>0.15167179949463255</c:v>
                </c:pt>
                <c:pt idx="6">
                  <c:v>0.13347205838370763</c:v>
                </c:pt>
                <c:pt idx="7">
                  <c:v>0.11749456830390059</c:v>
                </c:pt>
                <c:pt idx="8">
                  <c:v>0.09376423688571243</c:v>
                </c:pt>
                <c:pt idx="9">
                  <c:v>0.07797335453201602</c:v>
                </c:pt>
                <c:pt idx="10">
                  <c:v>0.06740422399046331</c:v>
                </c:pt>
                <c:pt idx="11">
                  <c:v>0.06008680593612312</c:v>
                </c:pt>
                <c:pt idx="12">
                  <c:v>0.05484519678700897</c:v>
                </c:pt>
                <c:pt idx="13">
                  <c:v>0.05097304864580195</c:v>
                </c:pt>
                <c:pt idx="14">
                  <c:v>0.04803995200053705</c:v>
                </c:pt>
                <c:pt idx="15">
                  <c:v>0.04576786333824526</c:v>
                </c:pt>
                <c:pt idx="16">
                  <c:v>0.043977989106538266</c:v>
                </c:pt>
                <c:pt idx="17">
                  <c:v>0.04253967264042246</c:v>
                </c:pt>
                <c:pt idx="18">
                  <c:v>0.041365608459363254</c:v>
                </c:pt>
                <c:pt idx="19">
                  <c:v>0.04040751228721154</c:v>
                </c:pt>
                <c:pt idx="20">
                  <c:v>0.03962483636546724</c:v>
                </c:pt>
                <c:pt idx="21">
                  <c:v>0.03894473165943364</c:v>
                </c:pt>
                <c:pt idx="22">
                  <c:v>0.03837298427533781</c:v>
                </c:pt>
                <c:pt idx="23">
                  <c:v>0.03788537341289794</c:v>
                </c:pt>
                <c:pt idx="24">
                  <c:v>0.037467552810597916</c:v>
                </c:pt>
                <c:pt idx="25">
                  <c:v>0.037105716794415586</c:v>
                </c:pt>
                <c:pt idx="26">
                  <c:v>0.03678333692111034</c:v>
                </c:pt>
                <c:pt idx="27">
                  <c:v>0.036509338090026586</c:v>
                </c:pt>
                <c:pt idx="28">
                  <c:v>0.03626066654732067</c:v>
                </c:pt>
                <c:pt idx="29">
                  <c:v>0.03604887218045112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'C-L'!$K$2:$K$31</c:f>
              <c:numCache>
                <c:ptCount val="30"/>
                <c:pt idx="0">
                  <c:v>0.2201859777638466</c:v>
                </c:pt>
                <c:pt idx="1">
                  <c:v>0.20375390449421815</c:v>
                </c:pt>
                <c:pt idx="2">
                  <c:v>0.20792011021051607</c:v>
                </c:pt>
                <c:pt idx="3">
                  <c:v>0.21615554325804978</c:v>
                </c:pt>
                <c:pt idx="4">
                  <c:v>0.19780205565102665</c:v>
                </c:pt>
                <c:pt idx="5">
                  <c:v>0.17585741247262468</c:v>
                </c:pt>
                <c:pt idx="6">
                  <c:v>0.15454798199085612</c:v>
                </c:pt>
                <c:pt idx="7">
                  <c:v>0.1360373475612778</c:v>
                </c:pt>
                <c:pt idx="8">
                  <c:v>0.1089393106545362</c:v>
                </c:pt>
                <c:pt idx="9">
                  <c:v>0.09116383097570152</c:v>
                </c:pt>
                <c:pt idx="10">
                  <c:v>0.0793370515127185</c:v>
                </c:pt>
                <c:pt idx="11">
                  <c:v>0.07117331716073469</c:v>
                </c:pt>
                <c:pt idx="12">
                  <c:v>0.06533298885310032</c:v>
                </c:pt>
                <c:pt idx="13">
                  <c:v>0.06102217444774516</c:v>
                </c:pt>
                <c:pt idx="14">
                  <c:v>0.057758234872896524</c:v>
                </c:pt>
                <c:pt idx="15">
                  <c:v>0.055232340792527784</c:v>
                </c:pt>
                <c:pt idx="16">
                  <c:v>0.05324300745448774</c:v>
                </c:pt>
                <c:pt idx="17">
                  <c:v>0.05164705294469462</c:v>
                </c:pt>
                <c:pt idx="18">
                  <c:v>0.05034147899785025</c:v>
                </c:pt>
                <c:pt idx="19">
                  <c:v>0.049276747837435284</c:v>
                </c:pt>
                <c:pt idx="20">
                  <c:v>0.04840619165899443</c:v>
                </c:pt>
                <c:pt idx="21">
                  <c:v>0.04765323496345317</c:v>
                </c:pt>
                <c:pt idx="22">
                  <c:v>0.04701661729042308</c:v>
                </c:pt>
                <c:pt idx="23">
                  <c:v>0.04647510077698627</c:v>
                </c:pt>
                <c:pt idx="24">
                  <c:v>0.046012725265544806</c:v>
                </c:pt>
                <c:pt idx="25">
                  <c:v>0.04561069479195699</c:v>
                </c:pt>
                <c:pt idx="26">
                  <c:v>0.04525347935110166</c:v>
                </c:pt>
                <c:pt idx="27">
                  <c:v>0.04494717852460711</c:v>
                </c:pt>
                <c:pt idx="28">
                  <c:v>0.04467182784768042</c:v>
                </c:pt>
                <c:pt idx="29">
                  <c:v>0.04443611068487545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'C-L'!$L$2:$L$31</c:f>
              <c:numCache>
                <c:ptCount val="30"/>
                <c:pt idx="0">
                  <c:v>0.24529938484099617</c:v>
                </c:pt>
                <c:pt idx="1">
                  <c:v>0.2272294929363983</c:v>
                </c:pt>
                <c:pt idx="2">
                  <c:v>0.2326301087688891</c:v>
                </c:pt>
                <c:pt idx="3">
                  <c:v>0.24308025507516728</c:v>
                </c:pt>
                <c:pt idx="4">
                  <c:v>0.22505327662501562</c:v>
                </c:pt>
                <c:pt idx="5">
                  <c:v>0.2005219123153928</c:v>
                </c:pt>
                <c:pt idx="6">
                  <c:v>0.17586855668974516</c:v>
                </c:pt>
                <c:pt idx="7">
                  <c:v>0.1547529835504756</c:v>
                </c:pt>
                <c:pt idx="8">
                  <c:v>0.1243339743398484</c:v>
                </c:pt>
                <c:pt idx="9">
                  <c:v>0.10468584701803002</c:v>
                </c:pt>
                <c:pt idx="10">
                  <c:v>0.09169604324459596</c:v>
                </c:pt>
                <c:pt idx="11">
                  <c:v>0.08275836752787147</c:v>
                </c:pt>
                <c:pt idx="12">
                  <c:v>0.07637383773956347</c:v>
                </c:pt>
                <c:pt idx="13">
                  <c:v>0.07166577495460927</c:v>
                </c:pt>
                <c:pt idx="14">
                  <c:v>0.06810322401987112</c:v>
                </c:pt>
                <c:pt idx="15">
                  <c:v>0.06534933858353506</c:v>
                </c:pt>
                <c:pt idx="16">
                  <c:v>0.06318115332302293</c:v>
                </c:pt>
                <c:pt idx="17">
                  <c:v>0.06144496879176741</c:v>
                </c:pt>
                <c:pt idx="18">
                  <c:v>0.06002142125248725</c:v>
                </c:pt>
                <c:pt idx="19">
                  <c:v>0.05886125331882584</c:v>
                </c:pt>
                <c:pt idx="20">
                  <c:v>0.0579116247650376</c:v>
                </c:pt>
                <c:pt idx="21">
                  <c:v>0.057094730860057424</c:v>
                </c:pt>
                <c:pt idx="22">
                  <c:v>0.05639963227209337</c:v>
                </c:pt>
                <c:pt idx="23">
                  <c:v>0.05581007470603856</c:v>
                </c:pt>
                <c:pt idx="24">
                  <c:v>0.055308605271682604</c:v>
                </c:pt>
                <c:pt idx="25">
                  <c:v>0.054870595579373724</c:v>
                </c:pt>
                <c:pt idx="26">
                  <c:v>0.0544827417622738</c:v>
                </c:pt>
                <c:pt idx="27">
                  <c:v>0.054146864837724115</c:v>
                </c:pt>
                <c:pt idx="28">
                  <c:v>0.053848037753112935</c:v>
                </c:pt>
                <c:pt idx="29">
                  <c:v>0.05359078819497724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'C-L'!$M$2:$M$31</c:f>
              <c:numCache>
                <c:ptCount val="30"/>
                <c:pt idx="0">
                  <c:v>0.27051148860728175</c:v>
                </c:pt>
                <c:pt idx="1">
                  <c:v>0.2508158447753469</c:v>
                </c:pt>
                <c:pt idx="2">
                  <c:v>0.2577717183766347</c:v>
                </c:pt>
                <c:pt idx="3">
                  <c:v>0.27060072408283437</c:v>
                </c:pt>
                <c:pt idx="4">
                  <c:v>0.25305687669728405</c:v>
                </c:pt>
                <c:pt idx="5">
                  <c:v>0.22566529902293694</c:v>
                </c:pt>
                <c:pt idx="6">
                  <c:v>0.19743378248037485</c:v>
                </c:pt>
                <c:pt idx="7">
                  <c:v>0.17364147627149398</c:v>
                </c:pt>
                <c:pt idx="8">
                  <c:v>0.13994822794164902</c:v>
                </c:pt>
                <c:pt idx="9">
                  <c:v>0.11853940265900151</c:v>
                </c:pt>
                <c:pt idx="10">
                  <c:v>0.10448119918609566</c:v>
                </c:pt>
                <c:pt idx="11">
                  <c:v>0.09484195703753345</c:v>
                </c:pt>
                <c:pt idx="12">
                  <c:v>0.08796774344639843</c:v>
                </c:pt>
                <c:pt idx="13">
                  <c:v>0.08290385016639427</c:v>
                </c:pt>
                <c:pt idx="14">
                  <c:v>0.0790749194414608</c:v>
                </c:pt>
                <c:pt idx="15">
                  <c:v>0.07611885671126711</c:v>
                </c:pt>
                <c:pt idx="16">
                  <c:v>0.07379242671214378</c:v>
                </c:pt>
                <c:pt idx="17">
                  <c:v>0.07193342018164081</c:v>
                </c:pt>
                <c:pt idx="18">
                  <c:v>0.07040543522327428</c:v>
                </c:pt>
                <c:pt idx="19">
                  <c:v>0.06916102873138322</c:v>
                </c:pt>
                <c:pt idx="20">
                  <c:v>0.06814113568359675</c:v>
                </c:pt>
                <c:pt idx="21">
                  <c:v>0.06726921934924641</c:v>
                </c:pt>
                <c:pt idx="22">
                  <c:v>0.06652202922034867</c:v>
                </c:pt>
                <c:pt idx="23">
                  <c:v>0.06589029520005482</c:v>
                </c:pt>
                <c:pt idx="24">
                  <c:v>0.06535519282901128</c:v>
                </c:pt>
                <c:pt idx="25">
                  <c:v>0.06488541915666579</c:v>
                </c:pt>
                <c:pt idx="26">
                  <c:v>0.06447112415462675</c:v>
                </c:pt>
                <c:pt idx="27">
                  <c:v>0.06410839702937758</c:v>
                </c:pt>
                <c:pt idx="28">
                  <c:v>0.06378929626361823</c:v>
                </c:pt>
                <c:pt idx="29">
                  <c:v>0.06351290471075648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'C-L'!$N$2:$N$31</c:f>
              <c:numCache>
                <c:ptCount val="30"/>
                <c:pt idx="0">
                  <c:v>0.2958222890627033</c:v>
                </c:pt>
                <c:pt idx="1">
                  <c:v>0.27451296001106407</c:v>
                </c:pt>
                <c:pt idx="2">
                  <c:v>0.2833449390337529</c:v>
                </c:pt>
                <c:pt idx="3">
                  <c:v>0.29871695028105105</c:v>
                </c:pt>
                <c:pt idx="4">
                  <c:v>0.2818128558678319</c:v>
                </c:pt>
                <c:pt idx="5">
                  <c:v>0.25128757259525714</c:v>
                </c:pt>
                <c:pt idx="6">
                  <c:v>0.2192436593627451</c:v>
                </c:pt>
                <c:pt idx="7">
                  <c:v>0.19270282572433298</c:v>
                </c:pt>
                <c:pt idx="8">
                  <c:v>0.15578207145993805</c:v>
                </c:pt>
                <c:pt idx="9">
                  <c:v>0.132724497898616</c:v>
                </c:pt>
                <c:pt idx="10">
                  <c:v>0.11769251933721761</c:v>
                </c:pt>
                <c:pt idx="11">
                  <c:v>0.10742408568972064</c:v>
                </c:pt>
                <c:pt idx="12">
                  <c:v>0.1001147059736052</c:v>
                </c:pt>
                <c:pt idx="13">
                  <c:v>0.09473640008310015</c:v>
                </c:pt>
                <c:pt idx="14">
                  <c:v>0.0906733211376656</c:v>
                </c:pt>
                <c:pt idx="15">
                  <c:v>0.08754089517572392</c:v>
                </c:pt>
                <c:pt idx="16">
                  <c:v>0.08507682762185031</c:v>
                </c:pt>
                <c:pt idx="17">
                  <c:v>0.08311240711431486</c:v>
                </c:pt>
                <c:pt idx="18">
                  <c:v>0.08149352091021134</c:v>
                </c:pt>
                <c:pt idx="19">
                  <c:v>0.08017607407510739</c:v>
                </c:pt>
                <c:pt idx="20">
                  <c:v>0.07909472441467187</c:v>
                </c:pt>
                <c:pt idx="21">
                  <c:v>0.07817670043102012</c:v>
                </c:pt>
                <c:pt idx="22">
                  <c:v>0.077383808135189</c:v>
                </c:pt>
                <c:pt idx="23">
                  <c:v>0.07671576225903508</c:v>
                </c:pt>
                <c:pt idx="24">
                  <c:v>0.0761524879375309</c:v>
                </c:pt>
                <c:pt idx="25">
                  <c:v>0.07565516552383318</c:v>
                </c:pt>
                <c:pt idx="26">
                  <c:v>0.0752186265281605</c:v>
                </c:pt>
                <c:pt idx="27">
                  <c:v>0.07483177509956752</c:v>
                </c:pt>
                <c:pt idx="28">
                  <c:v>0.07449560337919628</c:v>
                </c:pt>
                <c:pt idx="29">
                  <c:v>0.07420246023221318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'C-L'!$O$2:$O$31</c:f>
              <c:numCache>
                <c:ptCount val="30"/>
                <c:pt idx="0">
                  <c:v>0.32123178620726095</c:v>
                </c:pt>
                <c:pt idx="1">
                  <c:v>0.2983208386435498</c:v>
                </c:pt>
                <c:pt idx="2">
                  <c:v>0.30934977074024356</c:v>
                </c:pt>
                <c:pt idx="3">
                  <c:v>0.32742893366981735</c:v>
                </c:pt>
                <c:pt idx="4">
                  <c:v>0.31132121413665925</c:v>
                </c:pt>
                <c:pt idx="5">
                  <c:v>0.27738873303235334</c:v>
                </c:pt>
                <c:pt idx="6">
                  <c:v>0.24129818733685587</c:v>
                </c:pt>
                <c:pt idx="7">
                  <c:v>0.21193703190899252</c:v>
                </c:pt>
                <c:pt idx="8">
                  <c:v>0.17183550489471547</c:v>
                </c:pt>
                <c:pt idx="9">
                  <c:v>0.1472411327368735</c:v>
                </c:pt>
                <c:pt idx="10">
                  <c:v>0.13133000369796177</c:v>
                </c:pt>
                <c:pt idx="11">
                  <c:v>0.12050475348443303</c:v>
                </c:pt>
                <c:pt idx="12">
                  <c:v>0.1128147253211838</c:v>
                </c:pt>
                <c:pt idx="13">
                  <c:v>0.10716342470472694</c:v>
                </c:pt>
                <c:pt idx="14">
                  <c:v>0.10289842910848551</c:v>
                </c:pt>
                <c:pt idx="15">
                  <c:v>0.0996154539769055</c:v>
                </c:pt>
                <c:pt idx="16">
                  <c:v>0.09703435605214253</c:v>
                </c:pt>
                <c:pt idx="17">
                  <c:v>0.09498192958978952</c:v>
                </c:pt>
                <c:pt idx="18">
                  <c:v>0.0932856783132984</c:v>
                </c:pt>
                <c:pt idx="19">
                  <c:v>0.0919063893499984</c:v>
                </c:pt>
                <c:pt idx="20">
                  <c:v>0.090772390958263</c:v>
                </c:pt>
                <c:pt idx="21">
                  <c:v>0.08981717410537854</c:v>
                </c:pt>
                <c:pt idx="22">
                  <c:v>0.08898496901661435</c:v>
                </c:pt>
                <c:pt idx="23">
                  <c:v>0.08828647588297929</c:v>
                </c:pt>
                <c:pt idx="24">
                  <c:v>0.08770049059724139</c:v>
                </c:pt>
                <c:pt idx="25">
                  <c:v>0.08717983468087591</c:v>
                </c:pt>
                <c:pt idx="26">
                  <c:v>0.08672524888287508</c:v>
                </c:pt>
                <c:pt idx="27">
                  <c:v>0.08631699904829394</c:v>
                </c:pt>
                <c:pt idx="28">
                  <c:v>0.08596695909984711</c:v>
                </c:pt>
                <c:pt idx="29">
                  <c:v>0.08565945475934734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'C-L'!$P$2:$P$31</c:f>
              <c:numCache>
                <c:ptCount val="30"/>
                <c:pt idx="0">
                  <c:v>0.3467399800409546</c:v>
                </c:pt>
                <c:pt idx="1">
                  <c:v>0.322239480672804</c:v>
                </c:pt>
                <c:pt idx="2">
                  <c:v>0.3357862134961069</c:v>
                </c:pt>
                <c:pt idx="3">
                  <c:v>0.35673667424913325</c:v>
                </c:pt>
                <c:pt idx="4">
                  <c:v>0.34158195150376597</c:v>
                </c:pt>
                <c:pt idx="5">
                  <c:v>0.3039687803342255</c:v>
                </c:pt>
                <c:pt idx="6">
                  <c:v>0.2635973664027073</c:v>
                </c:pt>
                <c:pt idx="7">
                  <c:v>0.2313440948254727</c:v>
                </c:pt>
                <c:pt idx="8">
                  <c:v>0.18810852824598132</c:v>
                </c:pt>
                <c:pt idx="9">
                  <c:v>0.162089307173774</c:v>
                </c:pt>
                <c:pt idx="10">
                  <c:v>0.14539365226832818</c:v>
                </c:pt>
                <c:pt idx="11">
                  <c:v>0.1340839604216706</c:v>
                </c:pt>
                <c:pt idx="12">
                  <c:v>0.12606780148913418</c:v>
                </c:pt>
                <c:pt idx="13">
                  <c:v>0.1201849240312746</c:v>
                </c:pt>
                <c:pt idx="14">
                  <c:v>0.11575024335392053</c:v>
                </c:pt>
                <c:pt idx="15">
                  <c:v>0.11234253311481181</c:v>
                </c:pt>
                <c:pt idx="16">
                  <c:v>0.10966501200302045</c:v>
                </c:pt>
                <c:pt idx="17">
                  <c:v>0.1075419876080648</c:v>
                </c:pt>
                <c:pt idx="18">
                  <c:v>0.10578190743253546</c:v>
                </c:pt>
                <c:pt idx="19">
                  <c:v>0.10435197455605622</c:v>
                </c:pt>
                <c:pt idx="20">
                  <c:v>0.10317413531437011</c:v>
                </c:pt>
                <c:pt idx="21">
                  <c:v>0.10219064037232173</c:v>
                </c:pt>
                <c:pt idx="22">
                  <c:v>0.10132551186462471</c:v>
                </c:pt>
                <c:pt idx="23">
                  <c:v>0.10060243607188746</c:v>
                </c:pt>
                <c:pt idx="24">
                  <c:v>0.09999920080814281</c:v>
                </c:pt>
                <c:pt idx="25">
                  <c:v>0.09945942662779399</c:v>
                </c:pt>
                <c:pt idx="26">
                  <c:v>0.0989909912187705</c:v>
                </c:pt>
                <c:pt idx="27">
                  <c:v>0.09856406887555683</c:v>
                </c:pt>
                <c:pt idx="28">
                  <c:v>0.09820336342557073</c:v>
                </c:pt>
                <c:pt idx="29">
                  <c:v>0.09788388829215897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'C-L'!$Q$2:$Q$31</c:f>
              <c:numCache>
                <c:ptCount val="30"/>
                <c:pt idx="0">
                  <c:v>0.3723468705637842</c:v>
                </c:pt>
                <c:pt idx="1">
                  <c:v>0.3462688860988267</c:v>
                </c:pt>
                <c:pt idx="2">
                  <c:v>0.3626542673013427</c:v>
                </c:pt>
                <c:pt idx="3">
                  <c:v>0.38664017201899875</c:v>
                </c:pt>
                <c:pt idx="4">
                  <c:v>0.3725950679691522</c:v>
                </c:pt>
                <c:pt idx="5">
                  <c:v>0.33102771450087365</c:v>
                </c:pt>
                <c:pt idx="6">
                  <c:v>0.28614119656029924</c:v>
                </c:pt>
                <c:pt idx="7">
                  <c:v>0.25092401447377344</c:v>
                </c:pt>
                <c:pt idx="8">
                  <c:v>0.20460114151373554</c:v>
                </c:pt>
                <c:pt idx="9">
                  <c:v>0.1772690212093175</c:v>
                </c:pt>
                <c:pt idx="10">
                  <c:v>0.15988346504831683</c:v>
                </c:pt>
                <c:pt idx="11">
                  <c:v>0.1481617065014334</c:v>
                </c:pt>
                <c:pt idx="12">
                  <c:v>0.1398739344774564</c:v>
                </c:pt>
                <c:pt idx="13">
                  <c:v>0.13380089806274317</c:v>
                </c:pt>
                <c:pt idx="14">
                  <c:v>0.12922876387397064</c:v>
                </c:pt>
                <c:pt idx="15">
                  <c:v>0.1257221325894429</c:v>
                </c:pt>
                <c:pt idx="16">
                  <c:v>0.12296879547448406</c:v>
                </c:pt>
                <c:pt idx="17">
                  <c:v>0.12079258116914071</c:v>
                </c:pt>
                <c:pt idx="18">
                  <c:v>0.11898220826792255</c:v>
                </c:pt>
                <c:pt idx="19">
                  <c:v>0.11751282969328086</c:v>
                </c:pt>
                <c:pt idx="20">
                  <c:v>0.1162999574829932</c:v>
                </c:pt>
                <c:pt idx="21">
                  <c:v>0.11529709923184962</c:v>
                </c:pt>
                <c:pt idx="22">
                  <c:v>0.1144054366792201</c:v>
                </c:pt>
                <c:pt idx="23">
                  <c:v>0.11366364282575964</c:v>
                </c:pt>
                <c:pt idx="24">
                  <c:v>0.1130486185702351</c:v>
                </c:pt>
                <c:pt idx="25">
                  <c:v>0.11249394136458739</c:v>
                </c:pt>
                <c:pt idx="26">
                  <c:v>0.1120158535358467</c:v>
                </c:pt>
                <c:pt idx="27">
                  <c:v>0.11157298458135617</c:v>
                </c:pt>
                <c:pt idx="28">
                  <c:v>0.11120481635636711</c:v>
                </c:pt>
                <c:pt idx="29">
                  <c:v>0.11087576083064805</c:v>
                </c:pt>
              </c:numCache>
            </c:numRef>
          </c:val>
        </c:ser>
        <c:axId val="23761422"/>
        <c:axId val="12526207"/>
        <c:axId val="45627000"/>
      </c:surface3DChart>
      <c:catAx>
        <c:axId val="2376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526207"/>
        <c:crosses val="autoZero"/>
        <c:auto val="0"/>
        <c:lblOffset val="100"/>
        <c:tickLblSkip val="2"/>
        <c:noMultiLvlLbl val="0"/>
      </c:catAx>
      <c:valAx>
        <c:axId val="12526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3761422"/>
        <c:crossesAt val="1"/>
        <c:crossBetween val="between"/>
        <c:dispUnits/>
      </c:valAx>
      <c:serAx>
        <c:axId val="4562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526207"/>
        <c:crosses val="autoZero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'2.0'!$F$25:$F$26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'2.0'!$E$27:$E$34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'2.0'!$F$27:$F$34</c:f>
              <c:numCache>
                <c:ptCount val="8"/>
                <c:pt idx="0">
                  <c:v>-0.02426083490261302</c:v>
                </c:pt>
                <c:pt idx="1">
                  <c:v>0.016254072108974445</c:v>
                </c:pt>
                <c:pt idx="2">
                  <c:v>0.059498445774923074</c:v>
                </c:pt>
                <c:pt idx="3">
                  <c:v>0.10525137602428636</c:v>
                </c:pt>
                <c:pt idx="4">
                  <c:v>0.15095521514677265</c:v>
                </c:pt>
                <c:pt idx="5">
                  <c:v>0.20063543554629587</c:v>
                </c:pt>
                <c:pt idx="6">
                  <c:v>0.25223020989402206</c:v>
                </c:pt>
                <c:pt idx="7">
                  <c:v>0.3033831640998553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'2.0'!$G$25:$G$26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'2.0'!$E$27:$E$34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'2.0'!$G$27:$G$34</c:f>
              <c:numCache>
                <c:ptCount val="8"/>
                <c:pt idx="0">
                  <c:v>0.020338453865140785</c:v>
                </c:pt>
                <c:pt idx="1">
                  <c:v>0.020470999907708683</c:v>
                </c:pt>
                <c:pt idx="2">
                  <c:v>0.022626100377608947</c:v>
                </c:pt>
                <c:pt idx="3">
                  <c:v>0.028492490039410356</c:v>
                </c:pt>
                <c:pt idx="4">
                  <c:v>0.037721621892286214</c:v>
                </c:pt>
                <c:pt idx="5">
                  <c:v>0.05071113406394021</c:v>
                </c:pt>
                <c:pt idx="6">
                  <c:v>0.06750029945587395</c:v>
                </c:pt>
                <c:pt idx="7">
                  <c:v>0.08934585091613861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'2.0'!$H$25:$H$26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'2.0'!$E$27:$E$34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'2.0'!$H$27:$H$34</c:f>
              <c:numCache>
                <c:ptCount val="8"/>
                <c:pt idx="0">
                  <c:v>-0.006467755966044649</c:v>
                </c:pt>
                <c:pt idx="1">
                  <c:v>-0.006741029905659945</c:v>
                </c:pt>
                <c:pt idx="2">
                  <c:v>-0.007363669031549886</c:v>
                </c:pt>
                <c:pt idx="3">
                  <c:v>-0.00837821898700787</c:v>
                </c:pt>
                <c:pt idx="4">
                  <c:v>-0.009490951196219852</c:v>
                </c:pt>
                <c:pt idx="5">
                  <c:v>-0.01225641801029081</c:v>
                </c:pt>
                <c:pt idx="6">
                  <c:v>-0.015160976350513264</c:v>
                </c:pt>
                <c:pt idx="7">
                  <c:v>-0.01811462581761272</c:v>
                </c:pt>
              </c:numCache>
            </c:numRef>
          </c:yVal>
          <c:smooth val="0"/>
        </c:ser>
        <c:axId val="13091452"/>
        <c:axId val="50714205"/>
      </c:scatterChart>
      <c:valAx>
        <c:axId val="1309145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714205"/>
        <c:crosses val="autoZero"/>
        <c:crossBetween val="midCat"/>
        <c:dispUnits/>
        <c:majorUnit val="1"/>
        <c:minorUnit val="1"/>
      </c:valAx>
      <c:valAx>
        <c:axId val="5071420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091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'2.5'!$F$25:$F$26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'2.5'!$E$27:$E$34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'2.5'!$F$27:$F$34</c:f>
              <c:numCache>
                <c:ptCount val="8"/>
                <c:pt idx="0">
                  <c:v>-0.02556179930545471</c:v>
                </c:pt>
                <c:pt idx="1">
                  <c:v>0.01134628323800211</c:v>
                </c:pt>
                <c:pt idx="2">
                  <c:v>0.05080200333755595</c:v>
                </c:pt>
                <c:pt idx="3">
                  <c:v>0.09270988739642999</c:v>
                </c:pt>
                <c:pt idx="4">
                  <c:v>0.13346203844169</c:v>
                </c:pt>
                <c:pt idx="5">
                  <c:v>0.17612366142248626</c:v>
                </c:pt>
                <c:pt idx="6">
                  <c:v>0.21968977110958912</c:v>
                </c:pt>
                <c:pt idx="7">
                  <c:v>0.26310513301230753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'2.5'!$E$27:$E$34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'2.5'!$G$27:$G$34</c:f>
              <c:numCache>
                <c:ptCount val="8"/>
                <c:pt idx="0">
                  <c:v>0.016743053918965026</c:v>
                </c:pt>
                <c:pt idx="1">
                  <c:v>0.016662655100626658</c:v>
                </c:pt>
                <c:pt idx="2">
                  <c:v>0.018547002405432146</c:v>
                </c:pt>
                <c:pt idx="3">
                  <c:v>0.02392367338181047</c:v>
                </c:pt>
                <c:pt idx="4">
                  <c:v>0.032526346944015794</c:v>
                </c:pt>
                <c:pt idx="5">
                  <c:v>0.044174125750786775</c:v>
                </c:pt>
                <c:pt idx="6">
                  <c:v>0.058791635909931216</c:v>
                </c:pt>
                <c:pt idx="7">
                  <c:v>0.07758485969652461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'2.5'!$E$27:$E$34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'2.5'!$H$27:$H$34</c:f>
              <c:numCache>
                <c:ptCount val="8"/>
                <c:pt idx="0">
                  <c:v>-0.003155653619780923</c:v>
                </c:pt>
                <c:pt idx="1">
                  <c:v>-0.00407689007990805</c:v>
                </c:pt>
                <c:pt idx="2">
                  <c:v>-0.005344846444119387</c:v>
                </c:pt>
                <c:pt idx="3">
                  <c:v>-0.0070206593138597345</c:v>
                </c:pt>
                <c:pt idx="4">
                  <c:v>-0.008508874940810558</c:v>
                </c:pt>
                <c:pt idx="5">
                  <c:v>-0.01119721042899972</c:v>
                </c:pt>
                <c:pt idx="6">
                  <c:v>-0.013651049363701977</c:v>
                </c:pt>
                <c:pt idx="7">
                  <c:v>-0.016079763667673493</c:v>
                </c:pt>
              </c:numCache>
            </c:numRef>
          </c:yVal>
          <c:smooth val="0"/>
        </c:ser>
        <c:axId val="53774662"/>
        <c:axId val="14209911"/>
      </c:scatterChart>
      <c:valAx>
        <c:axId val="5377466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209911"/>
        <c:crosses val="autoZero"/>
        <c:crossBetween val="midCat"/>
        <c:dispUnits/>
        <c:majorUnit val="1"/>
        <c:minorUnit val="1"/>
      </c:valAx>
      <c:valAx>
        <c:axId val="1420991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3774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3!$F$25:$F$26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3!$F$27:$F$34</c:f>
              <c:numCache>
                <c:ptCount val="8"/>
                <c:pt idx="0">
                  <c:v>-0.024096786817542196</c:v>
                </c:pt>
                <c:pt idx="1">
                  <c:v>0.00909249868858192</c:v>
                </c:pt>
                <c:pt idx="2">
                  <c:v>0.04460764313885489</c:v>
                </c:pt>
                <c:pt idx="3">
                  <c:v>0.08176587648523302</c:v>
                </c:pt>
                <c:pt idx="4">
                  <c:v>0.11751416192752091</c:v>
                </c:pt>
                <c:pt idx="5">
                  <c:v>0.1546501913698976</c:v>
                </c:pt>
                <c:pt idx="6">
                  <c:v>0.19267437697233117</c:v>
                </c:pt>
                <c:pt idx="7">
                  <c:v>0.2313091699348038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3!$G$27:$G$34</c:f>
              <c:numCache>
                <c:ptCount val="8"/>
                <c:pt idx="0">
                  <c:v>0.014321518080916577</c:v>
                </c:pt>
                <c:pt idx="1">
                  <c:v>0.014138335872904853</c:v>
                </c:pt>
                <c:pt idx="2">
                  <c:v>0.015836934529013563</c:v>
                </c:pt>
                <c:pt idx="3">
                  <c:v>0.020583019009317312</c:v>
                </c:pt>
                <c:pt idx="4">
                  <c:v>0.028337732481813614</c:v>
                </c:pt>
                <c:pt idx="5">
                  <c:v>0.03874026150647938</c:v>
                </c:pt>
                <c:pt idx="6">
                  <c:v>0.05165738265930607</c:v>
                </c:pt>
                <c:pt idx="7">
                  <c:v>0.06811047552435907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3!$H$25:$H$26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3!$H$27:$H$34</c:f>
              <c:numCache>
                <c:ptCount val="8"/>
                <c:pt idx="0">
                  <c:v>-0.00162458564277064</c:v>
                </c:pt>
                <c:pt idx="1">
                  <c:v>-0.0027865899521783417</c:v>
                </c:pt>
                <c:pt idx="2">
                  <c:v>-0.004178034602934061</c:v>
                </c:pt>
                <c:pt idx="3">
                  <c:v>-0.005977475989715892</c:v>
                </c:pt>
                <c:pt idx="4">
                  <c:v>-0.007340240597803109</c:v>
                </c:pt>
                <c:pt idx="5">
                  <c:v>-0.00964019498728364</c:v>
                </c:pt>
                <c:pt idx="6">
                  <c:v>-0.011777320747420415</c:v>
                </c:pt>
                <c:pt idx="7">
                  <c:v>-0.01385893674755364</c:v>
                </c:pt>
              </c:numCache>
            </c:numRef>
          </c:yVal>
          <c:smooth val="0"/>
        </c:ser>
        <c:axId val="60780336"/>
        <c:axId val="10152113"/>
      </c:scatterChart>
      <c:valAx>
        <c:axId val="6078033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152113"/>
        <c:crosses val="autoZero"/>
        <c:crossBetween val="midCat"/>
        <c:dispUnits/>
        <c:majorUnit val="1"/>
        <c:minorUnit val="1"/>
      </c:valAx>
      <c:valAx>
        <c:axId val="1015211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0780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4!$F$25:$F$26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4!$F$27:$F$34</c:f>
              <c:numCache>
                <c:ptCount val="8"/>
                <c:pt idx="0">
                  <c:v>-0.006162383981932854</c:v>
                </c:pt>
                <c:pt idx="1">
                  <c:v>0.020569968878239555</c:v>
                </c:pt>
                <c:pt idx="2">
                  <c:v>0.04995317965242777</c:v>
                </c:pt>
                <c:pt idx="3">
                  <c:v>0.07935360378969401</c:v>
                </c:pt>
                <c:pt idx="4">
                  <c:v>0.1086736988992628</c:v>
                </c:pt>
                <c:pt idx="5">
                  <c:v>0.13954299668585382</c:v>
                </c:pt>
                <c:pt idx="6">
                  <c:v>0.17190411927254032</c:v>
                </c:pt>
                <c:pt idx="7">
                  <c:v>0.20472426487464082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4!$G$25:$G$26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4!$G$27:$G$34</c:f>
              <c:numCache>
                <c:ptCount val="8"/>
                <c:pt idx="0">
                  <c:v>0.011188686000716076</c:v>
                </c:pt>
                <c:pt idx="1">
                  <c:v>0.011527215474583895</c:v>
                </c:pt>
                <c:pt idx="2">
                  <c:v>0.014298566930145877</c:v>
                </c:pt>
                <c:pt idx="3">
                  <c:v>0.01889453487197848</c:v>
                </c:pt>
                <c:pt idx="4">
                  <c:v>0.02638234781091924</c:v>
                </c:pt>
                <c:pt idx="5">
                  <c:v>0.03555133254381375</c:v>
                </c:pt>
                <c:pt idx="6">
                  <c:v>0.04761216227381641</c:v>
                </c:pt>
                <c:pt idx="7">
                  <c:v>0.06288615311171702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4!$H$25:$H$26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4!$H$27:$H$34</c:f>
              <c:numCache>
                <c:ptCount val="8"/>
                <c:pt idx="0">
                  <c:v>-0.0012527503129006888</c:v>
                </c:pt>
                <c:pt idx="1">
                  <c:v>-0.0020445650144898264</c:v>
                </c:pt>
                <c:pt idx="2">
                  <c:v>-0.0034235466566293633</c:v>
                </c:pt>
                <c:pt idx="3">
                  <c:v>-0.004951710778778448</c:v>
                </c:pt>
                <c:pt idx="4">
                  <c:v>-0.00599790073474284</c:v>
                </c:pt>
                <c:pt idx="5">
                  <c:v>-0.007856943947169511</c:v>
                </c:pt>
                <c:pt idx="6">
                  <c:v>-0.009572542467279309</c:v>
                </c:pt>
                <c:pt idx="7">
                  <c:v>-0.011456449426374238</c:v>
                </c:pt>
              </c:numCache>
            </c:numRef>
          </c:yVal>
          <c:smooth val="0"/>
        </c:ser>
        <c:axId val="24260154"/>
        <c:axId val="17014795"/>
      </c:scatterChart>
      <c:valAx>
        <c:axId val="2426015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014795"/>
        <c:crosses val="autoZero"/>
        <c:crossBetween val="midCat"/>
        <c:dispUnits/>
        <c:majorUnit val="1"/>
        <c:minorUnit val="1"/>
      </c:valAx>
      <c:valAx>
        <c:axId val="1701479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260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5!$F$25:$F$26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5!$F$27:$F$34</c:f>
              <c:numCache>
                <c:ptCount val="8"/>
                <c:pt idx="0">
                  <c:v>-0.005398219736044496</c:v>
                </c:pt>
                <c:pt idx="1">
                  <c:v>0.017092235539343408</c:v>
                </c:pt>
                <c:pt idx="2">
                  <c:v>0.04086311960949049</c:v>
                </c:pt>
                <c:pt idx="3">
                  <c:v>0.06538269294168944</c:v>
                </c:pt>
                <c:pt idx="4">
                  <c:v>0.09103380799948953</c:v>
                </c:pt>
                <c:pt idx="5">
                  <c:v>0.11787601961055397</c:v>
                </c:pt>
                <c:pt idx="6">
                  <c:v>0.14718550265338026</c:v>
                </c:pt>
                <c:pt idx="7">
                  <c:v>0.17760100392423775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5!$G$25:$G$26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5!$G$27:$G$34</c:f>
              <c:numCache>
                <c:ptCount val="8"/>
                <c:pt idx="0">
                  <c:v>0.00953302634237645</c:v>
                </c:pt>
                <c:pt idx="1">
                  <c:v>0.009784007401814294</c:v>
                </c:pt>
                <c:pt idx="2">
                  <c:v>0.011949250778998416</c:v>
                </c:pt>
                <c:pt idx="3">
                  <c:v>0.015807552828322573</c:v>
                </c:pt>
                <c:pt idx="4">
                  <c:v>0.022226712467165084</c:v>
                </c:pt>
                <c:pt idx="5">
                  <c:v>0.03024109070412949</c:v>
                </c:pt>
                <c:pt idx="6">
                  <c:v>0.04069296295902415</c:v>
                </c:pt>
                <c:pt idx="7">
                  <c:v>0.05453520647446055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5!$H$25:$H$26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5!$H$27:$H$34</c:f>
              <c:numCache>
                <c:ptCount val="8"/>
                <c:pt idx="0">
                  <c:v>-0.0008578731127677751</c:v>
                </c:pt>
                <c:pt idx="1">
                  <c:v>-0.001278301836628346</c:v>
                </c:pt>
                <c:pt idx="2">
                  <c:v>-0.0023233472649090902</c:v>
                </c:pt>
                <c:pt idx="3">
                  <c:v>-0.0035307504971764632</c:v>
                </c:pt>
                <c:pt idx="4">
                  <c:v>-0.004270931926705023</c:v>
                </c:pt>
                <c:pt idx="5">
                  <c:v>-0.005865441538783309</c:v>
                </c:pt>
                <c:pt idx="6">
                  <c:v>-0.007557791224879738</c:v>
                </c:pt>
                <c:pt idx="7">
                  <c:v>-0.009181369264746024</c:v>
                </c:pt>
              </c:numCache>
            </c:numRef>
          </c:yVal>
          <c:smooth val="0"/>
        </c:ser>
        <c:axId val="18915428"/>
        <c:axId val="36021125"/>
      </c:scatterChart>
      <c:valAx>
        <c:axId val="18915428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021125"/>
        <c:crosses val="autoZero"/>
        <c:crossBetween val="midCat"/>
        <c:dispUnits/>
        <c:majorUnit val="1"/>
        <c:minorUnit val="1"/>
      </c:valAx>
      <c:valAx>
        <c:axId val="3602112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8915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6!$F$25:$F$26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6!$F$27:$F$34</c:f>
              <c:numCache>
                <c:ptCount val="8"/>
                <c:pt idx="0">
                  <c:v>-0.0048698648646794875</c:v>
                </c:pt>
                <c:pt idx="1">
                  <c:v>0.014757062332898476</c:v>
                </c:pt>
                <c:pt idx="2">
                  <c:v>0.03470636086658902</c:v>
                </c:pt>
                <c:pt idx="3">
                  <c:v>0.0559691511208234</c:v>
                </c:pt>
                <c:pt idx="4">
                  <c:v>0.07925533593150913</c:v>
                </c:pt>
                <c:pt idx="5">
                  <c:v>0.10370754472387866</c:v>
                </c:pt>
                <c:pt idx="6">
                  <c:v>0.13110910829344846</c:v>
                </c:pt>
                <c:pt idx="7">
                  <c:v>0.16039688712750677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6!$G$25:$G$26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6!$G$27:$G$34</c:f>
              <c:numCache>
                <c:ptCount val="8"/>
                <c:pt idx="0">
                  <c:v>0.008484539207899332</c:v>
                </c:pt>
                <c:pt idx="1">
                  <c:v>0.008676590216647255</c:v>
                </c:pt>
                <c:pt idx="2">
                  <c:v>0.010463350494462759</c:v>
                </c:pt>
                <c:pt idx="3">
                  <c:v>0.013820813665252348</c:v>
                </c:pt>
                <c:pt idx="4">
                  <c:v>0.019551478586998423</c:v>
                </c:pt>
                <c:pt idx="5">
                  <c:v>0.02685284640171858</c:v>
                </c:pt>
                <c:pt idx="6">
                  <c:v>0.036283922724161255</c:v>
                </c:pt>
                <c:pt idx="7">
                  <c:v>0.04928166063763678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6!$H$25:$H$26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6!$H$27:$H$34</c:f>
              <c:numCache>
                <c:ptCount val="8"/>
                <c:pt idx="0">
                  <c:v>-0.0006544595387392035</c:v>
                </c:pt>
                <c:pt idx="1">
                  <c:v>-0.0007824935445711524</c:v>
                </c:pt>
                <c:pt idx="2">
                  <c:v>-0.0015787050183385851</c:v>
                </c:pt>
                <c:pt idx="3">
                  <c:v>-0.0025515348305081256</c:v>
                </c:pt>
                <c:pt idx="4">
                  <c:v>-0.0030796751045649154</c:v>
                </c:pt>
                <c:pt idx="5">
                  <c:v>-0.004519486089791163</c:v>
                </c:pt>
                <c:pt idx="6">
                  <c:v>-0.006218794568980378</c:v>
                </c:pt>
                <c:pt idx="7">
                  <c:v>-0.007744914192066556</c:v>
                </c:pt>
              </c:numCache>
            </c:numRef>
          </c:yVal>
          <c:smooth val="0"/>
        </c:ser>
        <c:axId val="55754670"/>
        <c:axId val="32029983"/>
      </c:scatterChart>
      <c:valAx>
        <c:axId val="5575467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029983"/>
        <c:crosses val="autoZero"/>
        <c:crossBetween val="midCat"/>
        <c:dispUnits/>
        <c:majorUnit val="1"/>
        <c:minorUnit val="1"/>
      </c:valAx>
      <c:valAx>
        <c:axId val="3202998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575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7!$F$25:$F$26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7!$E$27:$E$34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7!$F$27:$F$34</c:f>
              <c:numCache>
                <c:ptCount val="8"/>
                <c:pt idx="0">
                  <c:v>-0.004492280263340567</c:v>
                </c:pt>
                <c:pt idx="1">
                  <c:v>0.013155337322899084</c:v>
                </c:pt>
                <c:pt idx="2">
                  <c:v>0.03039669143704743</c:v>
                </c:pt>
                <c:pt idx="3">
                  <c:v>0.04942385117312231</c:v>
                </c:pt>
                <c:pt idx="4">
                  <c:v>0.0710814938220186</c:v>
                </c:pt>
                <c:pt idx="5">
                  <c:v>0.09402515033940537</c:v>
                </c:pt>
                <c:pt idx="6">
                  <c:v>0.12021306911593853</c:v>
                </c:pt>
                <c:pt idx="7">
                  <c:v>0.14876842251401098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7!$G$25:$G$26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7!$E$27:$E$34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7!$G$27:$G$34</c:f>
              <c:numCache>
                <c:ptCount val="8"/>
                <c:pt idx="0">
                  <c:v>0.007777461145575308</c:v>
                </c:pt>
                <c:pt idx="1">
                  <c:v>0.00793236736155257</c:v>
                </c:pt>
                <c:pt idx="2">
                  <c:v>0.009472661244949108</c:v>
                </c:pt>
                <c:pt idx="3">
                  <c:v>0.012483102800733612</c:v>
                </c:pt>
                <c:pt idx="4">
                  <c:v>0.01774699138516846</c:v>
                </c:pt>
                <c:pt idx="5">
                  <c:v>0.024580401440920083</c:v>
                </c:pt>
                <c:pt idx="6">
                  <c:v>0.03334867781699146</c:v>
                </c:pt>
                <c:pt idx="7">
                  <c:v>0.04577040268309257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7!$H$25:$H$26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7!$E$27:$E$34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7!$H$27:$H$34</c:f>
              <c:numCache>
                <c:ptCount val="8"/>
                <c:pt idx="0">
                  <c:v>-0.0005392489971283895</c:v>
                </c:pt>
                <c:pt idx="1">
                  <c:v>-0.00045195593453994557</c:v>
                </c:pt>
                <c:pt idx="2">
                  <c:v>-0.0010643713267619974</c:v>
                </c:pt>
                <c:pt idx="3">
                  <c:v>-0.0018647201093111789</c:v>
                </c:pt>
                <c:pt idx="4">
                  <c:v>-0.0022437044993435973</c:v>
                </c:pt>
                <c:pt idx="5">
                  <c:v>-0.0035837894054865055</c:v>
                </c:pt>
                <c:pt idx="6">
                  <c:v>-0.005295064678216435</c:v>
                </c:pt>
                <c:pt idx="7">
                  <c:v>-0.0067710578681884495</c:v>
                </c:pt>
              </c:numCache>
            </c:numRef>
          </c:yVal>
          <c:smooth val="0"/>
        </c:ser>
        <c:axId val="19834392"/>
        <c:axId val="44291801"/>
      </c:scatterChart>
      <c:valAx>
        <c:axId val="19834392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291801"/>
        <c:crosses val="autoZero"/>
        <c:crossBetween val="midCat"/>
        <c:dispUnits/>
        <c:majorUnit val="1"/>
        <c:minorUnit val="1"/>
      </c:valAx>
      <c:valAx>
        <c:axId val="4429180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834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8!$F$25:$F$26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8!$E$27:$E$34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8!$F$27:$F$34</c:f>
              <c:numCache>
                <c:ptCount val="8"/>
                <c:pt idx="0">
                  <c:v>-0.004210742097590916</c:v>
                </c:pt>
                <c:pt idx="1">
                  <c:v>0.012020844522019333</c:v>
                </c:pt>
                <c:pt idx="2">
                  <c:v>0.02732337060764155</c:v>
                </c:pt>
                <c:pt idx="3">
                  <c:v>0.0447147844100046</c:v>
                </c:pt>
                <c:pt idx="4">
                  <c:v>0.06521405554703084</c:v>
                </c:pt>
                <c:pt idx="5">
                  <c:v>0.08715187202700629</c:v>
                </c:pt>
                <c:pt idx="6">
                  <c:v>0.11244629430719656</c:v>
                </c:pt>
                <c:pt idx="7">
                  <c:v>0.1405578678839957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8!$G$25:$G$26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8!$E$27:$E$34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8!$G$27:$G$34</c:f>
              <c:numCache>
                <c:ptCount val="8"/>
                <c:pt idx="0">
                  <c:v>0.007279638829215897</c:v>
                </c:pt>
                <c:pt idx="1">
                  <c:v>0.007411505485652908</c:v>
                </c:pt>
                <c:pt idx="2">
                  <c:v>0.008784117500383612</c:v>
                </c:pt>
                <c:pt idx="3">
                  <c:v>0.011541329407702932</c:v>
                </c:pt>
                <c:pt idx="4">
                  <c:v>0.016477338115697408</c:v>
                </c:pt>
                <c:pt idx="5">
                  <c:v>0.02298675579254258</c:v>
                </c:pt>
                <c:pt idx="6">
                  <c:v>0.031258391514500536</c:v>
                </c:pt>
                <c:pt idx="7">
                  <c:v>0.04330620876170017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8!$H$25:$H$26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8!$E$27:$E$34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8!$H$27:$H$34</c:f>
              <c:numCache>
                <c:ptCount val="8"/>
                <c:pt idx="0">
                  <c:v>-0.00047017455948544833</c:v>
                </c:pt>
                <c:pt idx="1">
                  <c:v>-0.0002243231644161424</c:v>
                </c:pt>
                <c:pt idx="2">
                  <c:v>-0.0006987933801340085</c:v>
                </c:pt>
                <c:pt idx="3">
                  <c:v>-0.0013711135299984654</c:v>
                </c:pt>
                <c:pt idx="4">
                  <c:v>-0.0016443372461766661</c:v>
                </c:pt>
                <c:pt idx="5">
                  <c:v>-0.0029120553296506572</c:v>
                </c:pt>
                <c:pt idx="6">
                  <c:v>-0.0046333147920822465</c:v>
                </c:pt>
                <c:pt idx="7">
                  <c:v>-0.006068863165566978</c:v>
                </c:pt>
              </c:numCache>
            </c:numRef>
          </c:yVal>
          <c:smooth val="0"/>
        </c:ser>
        <c:axId val="63081890"/>
        <c:axId val="30866099"/>
      </c:scatterChart>
      <c:valAx>
        <c:axId val="6308189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866099"/>
        <c:crosses val="autoZero"/>
        <c:crossBetween val="midCat"/>
        <c:dispUnits/>
        <c:majorUnit val="1"/>
        <c:minorUnit val="1"/>
      </c:valAx>
      <c:valAx>
        <c:axId val="3086609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3081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9!$F$25:$F$26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9!$E$27:$E$34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9!$F$27:$F$34</c:f>
              <c:numCache>
                <c:ptCount val="8"/>
                <c:pt idx="0">
                  <c:v>-0.003997143273906611</c:v>
                </c:pt>
                <c:pt idx="1">
                  <c:v>0.011192632627171356</c:v>
                </c:pt>
                <c:pt idx="2">
                  <c:v>0.025046870135782894</c:v>
                </c:pt>
                <c:pt idx="3">
                  <c:v>0.041202780193113166</c:v>
                </c:pt>
                <c:pt idx="4">
                  <c:v>0.06090433945786613</c:v>
                </c:pt>
                <c:pt idx="5">
                  <c:v>0.08208983026980401</c:v>
                </c:pt>
                <c:pt idx="6">
                  <c:v>0.10674835236238744</c:v>
                </c:pt>
                <c:pt idx="7">
                  <c:v>0.1345326026075519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9!$G$25:$G$26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9!$E$27:$E$34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9!$G$27:$G$34</c:f>
              <c:numCache>
                <c:ptCount val="8"/>
                <c:pt idx="0">
                  <c:v>0.0069176468508131</c:v>
                </c:pt>
                <c:pt idx="1">
                  <c:v>0.007031309692725136</c:v>
                </c:pt>
                <c:pt idx="2">
                  <c:v>0.008284758254921759</c:v>
                </c:pt>
                <c:pt idx="3">
                  <c:v>0.010854801402599468</c:v>
                </c:pt>
                <c:pt idx="4">
                  <c:v>0.015552865534963637</c:v>
                </c:pt>
                <c:pt idx="5">
                  <c:v>0.021823265647110974</c:v>
                </c:pt>
                <c:pt idx="6">
                  <c:v>0.02973546236465439</c:v>
                </c:pt>
                <c:pt idx="7">
                  <c:v>0.04151851030953549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9!$H$25:$H$26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9!$E$27:$E$34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9!$H$27:$H$34</c:f>
              <c:numCache>
                <c:ptCount val="8"/>
                <c:pt idx="0">
                  <c:v>-0.0004271302258333328</c:v>
                </c:pt>
                <c:pt idx="1">
                  <c:v>-6.214621124912727E-05</c:v>
                </c:pt>
                <c:pt idx="2">
                  <c:v>-0.0004320766643239492</c:v>
                </c:pt>
                <c:pt idx="3">
                  <c:v>-0.001006126637665803</c:v>
                </c:pt>
                <c:pt idx="4">
                  <c:v>-0.001199248225544124</c:v>
                </c:pt>
                <c:pt idx="5">
                  <c:v>-0.0024137567400486603</c:v>
                </c:pt>
                <c:pt idx="6">
                  <c:v>-0.004146588862346511</c:v>
                </c:pt>
                <c:pt idx="7">
                  <c:v>-0.0055568500490328875</c:v>
                </c:pt>
              </c:numCache>
            </c:numRef>
          </c:yVal>
          <c:smooth val="0"/>
        </c:ser>
        <c:axId val="9359436"/>
        <c:axId val="17126061"/>
      </c:scatterChart>
      <c:valAx>
        <c:axId val="9359436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126061"/>
        <c:crosses val="autoZero"/>
        <c:crossBetween val="midCat"/>
        <c:dispUnits/>
        <c:majorUnit val="1"/>
        <c:minorUnit val="1"/>
      </c:valAx>
      <c:valAx>
        <c:axId val="1712606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359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'10'!$F$25:$F$26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'10'!$F$27:$F$34</c:f>
              <c:numCache>
                <c:ptCount val="8"/>
                <c:pt idx="0">
                  <c:v>-0.003829887218045113</c:v>
                </c:pt>
                <c:pt idx="1">
                  <c:v>0.010576664876476906</c:v>
                </c:pt>
                <c:pt idx="2">
                  <c:v>0.02332841031149302</c:v>
                </c:pt>
                <c:pt idx="3">
                  <c:v>0.038567400644468314</c:v>
                </c:pt>
                <c:pt idx="4">
                  <c:v>0.05759935553168636</c:v>
                </c:pt>
                <c:pt idx="5">
                  <c:v>0.07827604726100967</c:v>
                </c:pt>
                <c:pt idx="6">
                  <c:v>0.10244360902255639</c:v>
                </c:pt>
                <c:pt idx="7">
                  <c:v>0.13000134264232008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'10'!$G$25:$G$26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'10'!$G$27:$G$34</c:f>
              <c:numCache>
                <c:ptCount val="8"/>
                <c:pt idx="0">
                  <c:v>0.006646079484425349</c:v>
                </c:pt>
                <c:pt idx="1">
                  <c:v>0.006746777658431794</c:v>
                </c:pt>
                <c:pt idx="2">
                  <c:v>0.007914876476906552</c:v>
                </c:pt>
                <c:pt idx="3">
                  <c:v>0.010341702470461869</c:v>
                </c:pt>
                <c:pt idx="4">
                  <c:v>0.01485969387755102</c:v>
                </c:pt>
                <c:pt idx="5">
                  <c:v>0.02094857679914071</c:v>
                </c:pt>
                <c:pt idx="6">
                  <c:v>0.02859156820622986</c:v>
                </c:pt>
                <c:pt idx="7">
                  <c:v>0.04017857142857143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'10'!$H$25:$H$26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'10'!$H$27:$H$34</c:f>
              <c:numCache>
                <c:ptCount val="8"/>
                <c:pt idx="0">
                  <c:v>-0.0003989325993555317</c:v>
                </c:pt>
                <c:pt idx="1">
                  <c:v>5.6894468313641245E-05</c:v>
                </c:pt>
                <c:pt idx="2">
                  <c:v>-0.00023289249910490512</c:v>
                </c:pt>
                <c:pt idx="3">
                  <c:v>-0.0007289428929466524</c:v>
                </c:pt>
                <c:pt idx="4">
                  <c:v>-0.0008598505191550304</c:v>
                </c:pt>
                <c:pt idx="5">
                  <c:v>-0.002033543680630147</c:v>
                </c:pt>
                <c:pt idx="6">
                  <c:v>-0.003777859828141783</c:v>
                </c:pt>
                <c:pt idx="7">
                  <c:v>-0.005168613498030791</c:v>
                </c:pt>
              </c:numCache>
            </c:numRef>
          </c:yVal>
          <c:smooth val="0"/>
        </c:ser>
        <c:axId val="19916822"/>
        <c:axId val="45033671"/>
      </c:scatterChart>
      <c:valAx>
        <c:axId val="19916822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033671"/>
        <c:crosses val="autoZero"/>
        <c:crossBetween val="midCat"/>
        <c:dispUnits/>
        <c:majorUnit val="1"/>
        <c:minorUnit val="1"/>
      </c:valAx>
      <c:valAx>
        <c:axId val="4503367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916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'C-D'!$B$2:$B$31</c:f>
              <c:numCache>
                <c:ptCount val="30"/>
                <c:pt idx="0">
                  <c:v>0.025099461529764278</c:v>
                </c:pt>
                <c:pt idx="1">
                  <c:v>0.014434378213826156</c:v>
                </c:pt>
                <c:pt idx="2">
                  <c:v>0.011554249126539445</c:v>
                </c:pt>
                <c:pt idx="3">
                  <c:v>0.029194586414715236</c:v>
                </c:pt>
                <c:pt idx="4">
                  <c:v>0.026572489072176818</c:v>
                </c:pt>
                <c:pt idx="5">
                  <c:v>0.02102572964141878</c:v>
                </c:pt>
                <c:pt idx="6">
                  <c:v>0.017090611310740248</c:v>
                </c:pt>
                <c:pt idx="7">
                  <c:v>0.014544944864930884</c:v>
                </c:pt>
                <c:pt idx="8">
                  <c:v>0.012234073349473445</c:v>
                </c:pt>
                <c:pt idx="9">
                  <c:v>0.010726844895629657</c:v>
                </c:pt>
                <c:pt idx="10">
                  <c:v>0.009801297102061332</c:v>
                </c:pt>
                <c:pt idx="11">
                  <c:v>0.009181955478728753</c:v>
                </c:pt>
                <c:pt idx="12">
                  <c:v>0.008749456121398609</c:v>
                </c:pt>
                <c:pt idx="13">
                  <c:v>0.008437116829554836</c:v>
                </c:pt>
                <c:pt idx="14">
                  <c:v>0.008203819297925942</c:v>
                </c:pt>
                <c:pt idx="15">
                  <c:v>0.008018910561386889</c:v>
                </c:pt>
                <c:pt idx="16">
                  <c:v>0.007878553674360737</c:v>
                </c:pt>
                <c:pt idx="17">
                  <c:v>0.007766368119394521</c:v>
                </c:pt>
                <c:pt idx="18">
                  <c:v>0.007679192414445271</c:v>
                </c:pt>
                <c:pt idx="19">
                  <c:v>0.007603294982457178</c:v>
                </c:pt>
                <c:pt idx="20">
                  <c:v>0.007544121384456034</c:v>
                </c:pt>
                <c:pt idx="21">
                  <c:v>0.007492664862888496</c:v>
                </c:pt>
                <c:pt idx="22">
                  <c:v>0.007447752783003119</c:v>
                </c:pt>
                <c:pt idx="23">
                  <c:v>0.007412464942834058</c:v>
                </c:pt>
                <c:pt idx="24">
                  <c:v>0.007379597750754436</c:v>
                </c:pt>
                <c:pt idx="25">
                  <c:v>0.007352782553356873</c:v>
                </c:pt>
                <c:pt idx="26">
                  <c:v>0.007332202206054853</c:v>
                </c:pt>
                <c:pt idx="27">
                  <c:v>0.007309937491775425</c:v>
                </c:pt>
                <c:pt idx="28">
                  <c:v>0.007289983923811787</c:v>
                </c:pt>
                <c:pt idx="29">
                  <c:v>0.00727417523400338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'C-D'!$C$2:$C$31</c:f>
              <c:numCache>
                <c:ptCount val="30"/>
                <c:pt idx="0">
                  <c:v>0.025523296106135386</c:v>
                </c:pt>
                <c:pt idx="1">
                  <c:v>0.014834353852953624</c:v>
                </c:pt>
                <c:pt idx="2">
                  <c:v>0.011790795601904753</c:v>
                </c:pt>
                <c:pt idx="3">
                  <c:v>0.02866878995024125</c:v>
                </c:pt>
                <c:pt idx="4">
                  <c:v>0.025482077484487983</c:v>
                </c:pt>
                <c:pt idx="5">
                  <c:v>0.01996308206998488</c:v>
                </c:pt>
                <c:pt idx="6">
                  <c:v>0.016255366890316546</c:v>
                </c:pt>
                <c:pt idx="7">
                  <c:v>0.013821781554027458</c:v>
                </c:pt>
                <c:pt idx="8">
                  <c:v>0.011383292633292623</c:v>
                </c:pt>
                <c:pt idx="9">
                  <c:v>0.00981945670399478</c:v>
                </c:pt>
                <c:pt idx="10">
                  <c:v>0.008843491688535337</c:v>
                </c:pt>
                <c:pt idx="11">
                  <c:v>0.008188474100703653</c:v>
                </c:pt>
                <c:pt idx="12">
                  <c:v>0.00773068273361976</c:v>
                </c:pt>
                <c:pt idx="13">
                  <c:v>0.007398872169926786</c:v>
                </c:pt>
                <c:pt idx="14">
                  <c:v>0.007151108798782674</c:v>
                </c:pt>
                <c:pt idx="15">
                  <c:v>0.006957328385899821</c:v>
                </c:pt>
                <c:pt idx="16">
                  <c:v>0.006807922845962017</c:v>
                </c:pt>
                <c:pt idx="17">
                  <c:v>0.006688810239582774</c:v>
                </c:pt>
                <c:pt idx="18">
                  <c:v>0.0065951771107517635</c:v>
                </c:pt>
                <c:pt idx="19">
                  <c:v>0.006515205763326069</c:v>
                </c:pt>
                <c:pt idx="20">
                  <c:v>0.0064516760651629045</c:v>
                </c:pt>
                <c:pt idx="21">
                  <c:v>0.006397123692958437</c:v>
                </c:pt>
                <c:pt idx="22">
                  <c:v>0.0063499246352212175</c:v>
                </c:pt>
                <c:pt idx="23">
                  <c:v>0.006311711779873679</c:v>
                </c:pt>
                <c:pt idx="24">
                  <c:v>0.006276293412101682</c:v>
                </c:pt>
                <c:pt idx="25">
                  <c:v>0.006248005826032524</c:v>
                </c:pt>
                <c:pt idx="26">
                  <c:v>0.006224423218613236</c:v>
                </c:pt>
                <c:pt idx="27">
                  <c:v>0.006201197024427124</c:v>
                </c:pt>
                <c:pt idx="28">
                  <c:v>0.006180816624895564</c:v>
                </c:pt>
                <c:pt idx="29">
                  <c:v>0.006163265306122453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'C-D'!$D$2:$D$31</c:f>
              <c:numCache>
                <c:ptCount val="30"/>
                <c:pt idx="0">
                  <c:v>0.02665578251482628</c:v>
                </c:pt>
                <c:pt idx="1">
                  <c:v>0.01589193590300144</c:v>
                </c:pt>
                <c:pt idx="2">
                  <c:v>0.012752332452613303</c:v>
                </c:pt>
                <c:pt idx="3">
                  <c:v>0.029050985357745314</c:v>
                </c:pt>
                <c:pt idx="4">
                  <c:v>0.025363830131147087</c:v>
                </c:pt>
                <c:pt idx="5">
                  <c:v>0.019807217742150406</c:v>
                </c:pt>
                <c:pt idx="6">
                  <c:v>0.016209813541979742</c:v>
                </c:pt>
                <c:pt idx="7">
                  <c:v>0.013796488267549646</c:v>
                </c:pt>
                <c:pt idx="8">
                  <c:v>0.011132896261454254</c:v>
                </c:pt>
                <c:pt idx="9">
                  <c:v>0.009454366872930962</c:v>
                </c:pt>
                <c:pt idx="10">
                  <c:v>0.008393168000931258</c:v>
                </c:pt>
                <c:pt idx="11">
                  <c:v>0.007679535678012189</c:v>
                </c:pt>
                <c:pt idx="12">
                  <c:v>0.007180257181081345</c:v>
                </c:pt>
                <c:pt idx="13">
                  <c:v>0.006817346158471075</c:v>
                </c:pt>
                <c:pt idx="14">
                  <c:v>0.006546355325494862</c:v>
                </c:pt>
                <c:pt idx="15">
                  <c:v>0.006336600693841204</c:v>
                </c:pt>
                <c:pt idx="16">
                  <c:v>0.006172933368374386</c:v>
                </c:pt>
                <c:pt idx="17">
                  <c:v>0.006042680849915772</c:v>
                </c:pt>
                <c:pt idx="18">
                  <c:v>0.0059392877558006145</c:v>
                </c:pt>
                <c:pt idx="19">
                  <c:v>0.0058523705677304</c:v>
                </c:pt>
                <c:pt idx="20">
                  <c:v>0.005782203036289702</c:v>
                </c:pt>
                <c:pt idx="21">
                  <c:v>0.00572258241347549</c:v>
                </c:pt>
                <c:pt idx="22">
                  <c:v>0.005671376215482022</c:v>
                </c:pt>
                <c:pt idx="23">
                  <c:v>0.005628904015852365</c:v>
                </c:pt>
                <c:pt idx="24">
                  <c:v>0.005589807586568463</c:v>
                </c:pt>
                <c:pt idx="25">
                  <c:v>0.0055589393447522725</c:v>
                </c:pt>
                <c:pt idx="26">
                  <c:v>0.0055316823958191964</c:v>
                </c:pt>
                <c:pt idx="27">
                  <c:v>0.0055066464239376285</c:v>
                </c:pt>
                <c:pt idx="28">
                  <c:v>0.005484920315243884</c:v>
                </c:pt>
                <c:pt idx="29">
                  <c:v>0.005465121988645086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'C-D'!$E$2:$E$31</c:f>
              <c:numCache>
                <c:ptCount val="30"/>
                <c:pt idx="0">
                  <c:v>0.02849692075583697</c:v>
                </c:pt>
                <c:pt idx="1">
                  <c:v>0.017607124363969606</c:v>
                </c:pt>
                <c:pt idx="2">
                  <c:v>0.01443885967866509</c:v>
                </c:pt>
                <c:pt idx="3">
                  <c:v>0.030341172637227427</c:v>
                </c:pt>
                <c:pt idx="4">
                  <c:v>0.026217747012154118</c:v>
                </c:pt>
                <c:pt idx="5">
                  <c:v>0.02055813665791536</c:v>
                </c:pt>
                <c:pt idx="6">
                  <c:v>0.016953951265729836</c:v>
                </c:pt>
                <c:pt idx="7">
                  <c:v>0.014469065005497451</c:v>
                </c:pt>
                <c:pt idx="8">
                  <c:v>0.01148288423395834</c:v>
                </c:pt>
                <c:pt idx="9">
                  <c:v>0.0096315754024382</c:v>
                </c:pt>
                <c:pt idx="10">
                  <c:v>0.008450326039249093</c:v>
                </c:pt>
                <c:pt idx="11">
                  <c:v>0.007655140210654359</c:v>
                </c:pt>
                <c:pt idx="12">
                  <c:v>0.007098179463783364</c:v>
                </c:pt>
                <c:pt idx="13">
                  <c:v>0.0066925387951877035</c:v>
                </c:pt>
                <c:pt idx="14">
                  <c:v>0.006389558878062505</c:v>
                </c:pt>
                <c:pt idx="15">
                  <c:v>0.006156727485211037</c:v>
                </c:pt>
                <c:pt idx="16">
                  <c:v>0.005973585241597844</c:v>
                </c:pt>
                <c:pt idx="17">
                  <c:v>0.005827979950393518</c:v>
                </c:pt>
                <c:pt idx="18">
                  <c:v>0.005711524349591824</c:v>
                </c:pt>
                <c:pt idx="19">
                  <c:v>0.005614789395670173</c:v>
                </c:pt>
                <c:pt idx="20">
                  <c:v>0.005535702297836427</c:v>
                </c:pt>
                <c:pt idx="21">
                  <c:v>0.005469041024439655</c:v>
                </c:pt>
                <c:pt idx="22">
                  <c:v>0.005412107523785533</c:v>
                </c:pt>
                <c:pt idx="23">
                  <c:v>0.00536404165077012</c:v>
                </c:pt>
                <c:pt idx="24">
                  <c:v>0.005320140274154775</c:v>
                </c:pt>
                <c:pt idx="25">
                  <c:v>0.005285583109516119</c:v>
                </c:pt>
                <c:pt idx="26">
                  <c:v>0.005253979737672734</c:v>
                </c:pt>
                <c:pt idx="27">
                  <c:v>0.005226285690306939</c:v>
                </c:pt>
                <c:pt idx="28">
                  <c:v>0.00520229499485675</c:v>
                </c:pt>
                <c:pt idx="29">
                  <c:v>0.005179745281571278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'C-D'!$F$2:$F$31</c:f>
              <c:numCache>
                <c:ptCount val="30"/>
                <c:pt idx="0">
                  <c:v>0.031046710829167448</c:v>
                </c:pt>
                <c:pt idx="1">
                  <c:v>0.01997991923585812</c:v>
                </c:pt>
                <c:pt idx="2">
                  <c:v>0.016850377280060117</c:v>
                </c:pt>
                <c:pt idx="3">
                  <c:v>0.03253935178868759</c:v>
                </c:pt>
                <c:pt idx="4">
                  <c:v>0.028043828127509083</c:v>
                </c:pt>
                <c:pt idx="5">
                  <c:v>0.022215838817279746</c:v>
                </c:pt>
                <c:pt idx="6">
                  <c:v>0.018487780061566823</c:v>
                </c:pt>
                <c:pt idx="7">
                  <c:v>0.01583951176787087</c:v>
                </c:pt>
                <c:pt idx="8">
                  <c:v>0.012433256550804878</c:v>
                </c:pt>
                <c:pt idx="9">
                  <c:v>0.010351082292516498</c:v>
                </c:pt>
                <c:pt idx="10">
                  <c:v>0.009014965803488841</c:v>
                </c:pt>
                <c:pt idx="11">
                  <c:v>0.008115287698630163</c:v>
                </c:pt>
                <c:pt idx="12">
                  <c:v>0.007484449581725814</c:v>
                </c:pt>
                <c:pt idx="13">
                  <c:v>0.007024450080076671</c:v>
                </c:pt>
                <c:pt idx="14">
                  <c:v>0.006680719456485603</c:v>
                </c:pt>
                <c:pt idx="15">
                  <c:v>0.006417708760009321</c:v>
                </c:pt>
                <c:pt idx="16">
                  <c:v>0.0062098784656323906</c:v>
                </c:pt>
                <c:pt idx="17">
                  <c:v>0.006044707541016011</c:v>
                </c:pt>
                <c:pt idx="18">
                  <c:v>0.0059118868921253925</c:v>
                </c:pt>
                <c:pt idx="19">
                  <c:v>0.005802462247145387</c:v>
                </c:pt>
                <c:pt idx="20">
                  <c:v>0.0057121738498030795</c:v>
                </c:pt>
                <c:pt idx="21">
                  <c:v>0.005636499525850932</c:v>
                </c:pt>
                <c:pt idx="22">
                  <c:v>0.005572118560131752</c:v>
                </c:pt>
                <c:pt idx="23">
                  <c:v>0.00551712468462694</c:v>
                </c:pt>
                <c:pt idx="24">
                  <c:v>0.005467291474860622</c:v>
                </c:pt>
                <c:pt idx="25">
                  <c:v>0.005427937120324064</c:v>
                </c:pt>
                <c:pt idx="26">
                  <c:v>0.00539131524417385</c:v>
                </c:pt>
                <c:pt idx="27">
                  <c:v>0.005360114823535057</c:v>
                </c:pt>
                <c:pt idx="28">
                  <c:v>0.005332940663734159</c:v>
                </c:pt>
                <c:pt idx="29">
                  <c:v>0.005307135184901031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'C-D'!$G$2:$G$31</c:f>
              <c:numCache>
                <c:ptCount val="30"/>
                <c:pt idx="0">
                  <c:v>0.03430515273481771</c:v>
                </c:pt>
                <c:pt idx="1">
                  <c:v>0.023010320518666985</c:v>
                </c:pt>
                <c:pt idx="2">
                  <c:v>0.019986885256798384</c:v>
                </c:pt>
                <c:pt idx="3">
                  <c:v>0.0356455228121258</c:v>
                </c:pt>
                <c:pt idx="4">
                  <c:v>0.030842073477211983</c:v>
                </c:pt>
                <c:pt idx="5">
                  <c:v>0.02478032422024356</c:v>
                </c:pt>
                <c:pt idx="6">
                  <c:v>0.02081129992949071</c:v>
                </c:pt>
                <c:pt idx="7">
                  <c:v>0.01790782855466991</c:v>
                </c:pt>
                <c:pt idx="8">
                  <c:v>0.013984013211993872</c:v>
                </c:pt>
                <c:pt idx="9">
                  <c:v>0.011612887543165855</c:v>
                </c:pt>
                <c:pt idx="10">
                  <c:v>0.010087087293650506</c:v>
                </c:pt>
                <c:pt idx="11">
                  <c:v>0.009059978141939604</c:v>
                </c:pt>
                <c:pt idx="12">
                  <c:v>0.0083390675349087</c:v>
                </c:pt>
                <c:pt idx="13">
                  <c:v>0.007813080013137977</c:v>
                </c:pt>
                <c:pt idx="14">
                  <c:v>0.007419837060764157</c:v>
                </c:pt>
                <c:pt idx="15">
                  <c:v>0.007119544518236058</c:v>
                </c:pt>
                <c:pt idx="16">
                  <c:v>0.006881813040478027</c:v>
                </c:pt>
                <c:pt idx="17">
                  <c:v>0.006692863621783251</c:v>
                </c:pt>
                <c:pt idx="18">
                  <c:v>0.006540375383401318</c:v>
                </c:pt>
                <c:pt idx="19">
                  <c:v>0.006415389122156043</c:v>
                </c:pt>
                <c:pt idx="20">
                  <c:v>0.006311617692189658</c:v>
                </c:pt>
                <c:pt idx="21">
                  <c:v>0.006224957917709322</c:v>
                </c:pt>
                <c:pt idx="22">
                  <c:v>0.006151409324520677</c:v>
                </c:pt>
                <c:pt idx="23">
                  <c:v>0.006088153117422827</c:v>
                </c:pt>
                <c:pt idx="24">
                  <c:v>0.006031261188686001</c:v>
                </c:pt>
                <c:pt idx="25">
                  <c:v>0.0059860013771761075</c:v>
                </c:pt>
                <c:pt idx="26">
                  <c:v>0.005943688915322543</c:v>
                </c:pt>
                <c:pt idx="27">
                  <c:v>0.00590813382362198</c:v>
                </c:pt>
                <c:pt idx="28">
                  <c:v>0.0058768573218761135</c:v>
                </c:pt>
                <c:pt idx="29">
                  <c:v>0.005847291698634344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'C-D'!$H$2:$H$31</c:f>
              <c:numCache>
                <c:ptCount val="30"/>
                <c:pt idx="0">
                  <c:v>0.03827224647278778</c:v>
                </c:pt>
                <c:pt idx="1">
                  <c:v>0.026698328212396198</c:v>
                </c:pt>
                <c:pt idx="2">
                  <c:v>0.023848383608879895</c:v>
                </c:pt>
                <c:pt idx="3">
                  <c:v>0.03965968570754207</c:v>
                </c:pt>
                <c:pt idx="4">
                  <c:v>0.034612483061262814</c:v>
                </c:pt>
                <c:pt idx="5">
                  <c:v>0.0282515928668068</c:v>
                </c:pt>
                <c:pt idx="6">
                  <c:v>0.023924510869501495</c:v>
                </c:pt>
                <c:pt idx="7">
                  <c:v>0.020674015365894565</c:v>
                </c:pt>
                <c:pt idx="8">
                  <c:v>0.01613515421752532</c:v>
                </c:pt>
                <c:pt idx="9">
                  <c:v>0.013416991154386267</c:v>
                </c:pt>
                <c:pt idx="10">
                  <c:v>0.011666690509734087</c:v>
                </c:pt>
                <c:pt idx="11">
                  <c:v>0.010489211540582678</c:v>
                </c:pt>
                <c:pt idx="12">
                  <c:v>0.009662033323332018</c:v>
                </c:pt>
                <c:pt idx="13">
                  <c:v>0.009058428594371623</c:v>
                </c:pt>
                <c:pt idx="14">
                  <c:v>0.008606911690898163</c:v>
                </c:pt>
                <c:pt idx="15">
                  <c:v>0.00826223475989124</c:v>
                </c:pt>
                <c:pt idx="16">
                  <c:v>0.007989388966134752</c:v>
                </c:pt>
                <c:pt idx="17">
                  <c:v>0.007772448192695239</c:v>
                </c:pt>
                <c:pt idx="18">
                  <c:v>0.007596989823419604</c:v>
                </c:pt>
                <c:pt idx="19">
                  <c:v>0.007453570020702141</c:v>
                </c:pt>
                <c:pt idx="20">
                  <c:v>0.007334033824996166</c:v>
                </c:pt>
                <c:pt idx="21">
                  <c:v>0.007234416200014822</c:v>
                </c:pt>
                <c:pt idx="22">
                  <c:v>0.007149979816952309</c:v>
                </c:pt>
                <c:pt idx="23">
                  <c:v>0.007077126949157784</c:v>
                </c:pt>
                <c:pt idx="24">
                  <c:v>0.007012049415630915</c:v>
                </c:pt>
                <c:pt idx="25">
                  <c:v>0.006959775880072248</c:v>
                </c:pt>
                <c:pt idx="26">
                  <c:v>0.006911100751118815</c:v>
                </c:pt>
                <c:pt idx="27">
                  <c:v>0.006870342690567709</c:v>
                </c:pt>
                <c:pt idx="28">
                  <c:v>0.0068340449692826126</c:v>
                </c:pt>
                <c:pt idx="29">
                  <c:v>0.006800214822771216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'C-D'!$I$2:$I$31</c:f>
              <c:numCache>
                <c:ptCount val="30"/>
                <c:pt idx="0">
                  <c:v>0.04294799204307762</c:v>
                </c:pt>
                <c:pt idx="1">
                  <c:v>0.03104394231704576</c:v>
                </c:pt>
                <c:pt idx="2">
                  <c:v>0.028434872336304644</c:v>
                </c:pt>
                <c:pt idx="3">
                  <c:v>0.04458184047493637</c:v>
                </c:pt>
                <c:pt idx="4">
                  <c:v>0.03935505687966158</c:v>
                </c:pt>
                <c:pt idx="5">
                  <c:v>0.03262964475696947</c:v>
                </c:pt>
                <c:pt idx="6">
                  <c:v>0.02782741288159917</c:v>
                </c:pt>
                <c:pt idx="7">
                  <c:v>0.024138072201544836</c:v>
                </c:pt>
                <c:pt idx="8">
                  <c:v>0.01888667956739922</c:v>
                </c:pt>
                <c:pt idx="9">
                  <c:v>0.01576339312617774</c:v>
                </c:pt>
                <c:pt idx="10">
                  <c:v>0.01375377545173958</c:v>
                </c:pt>
                <c:pt idx="11">
                  <c:v>0.012402987894559386</c:v>
                </c:pt>
                <c:pt idx="12">
                  <c:v>0.011453346946995768</c:v>
                </c:pt>
                <c:pt idx="13">
                  <c:v>0.010760495823777607</c:v>
                </c:pt>
                <c:pt idx="14">
                  <c:v>0.010241943346887628</c:v>
                </c:pt>
                <c:pt idx="15">
                  <c:v>0.009845779484974879</c:v>
                </c:pt>
                <c:pt idx="16">
                  <c:v>0.009532606242602567</c:v>
                </c:pt>
                <c:pt idx="17">
                  <c:v>0.009283461253751974</c:v>
                </c:pt>
                <c:pt idx="18">
                  <c:v>0.009081730212180247</c:v>
                </c:pt>
                <c:pt idx="19">
                  <c:v>0.008917004942783678</c:v>
                </c:pt>
                <c:pt idx="20">
                  <c:v>0.008779422248222599</c:v>
                </c:pt>
                <c:pt idx="21">
                  <c:v>0.008664874372767436</c:v>
                </c:pt>
                <c:pt idx="22">
                  <c:v>0.008567830037426649</c:v>
                </c:pt>
                <c:pt idx="23">
                  <c:v>0.008484046179831804</c:v>
                </c:pt>
                <c:pt idx="24">
                  <c:v>0.008409656155695363</c:v>
                </c:pt>
                <c:pt idx="25">
                  <c:v>0.00834926062901249</c:v>
                </c:pt>
                <c:pt idx="26">
                  <c:v>0.008293550751562665</c:v>
                </c:pt>
                <c:pt idx="27">
                  <c:v>0.008246741424372244</c:v>
                </c:pt>
                <c:pt idx="28">
                  <c:v>0.008204503605953655</c:v>
                </c:pt>
                <c:pt idx="29">
                  <c:v>0.008165904557311648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'C-D'!$J$2:$J$31</c:f>
              <c:numCache>
                <c:ptCount val="30"/>
                <c:pt idx="0">
                  <c:v>0.048332389445687254</c:v>
                </c:pt>
                <c:pt idx="1">
                  <c:v>0.036047162832615665</c:v>
                </c:pt>
                <c:pt idx="2">
                  <c:v>0.03374635143907263</c:v>
                </c:pt>
                <c:pt idx="3">
                  <c:v>0.050411987114308734</c:v>
                </c:pt>
                <c:pt idx="4">
                  <c:v>0.04506979493240827</c:v>
                </c:pt>
                <c:pt idx="5">
                  <c:v>0.03791447989073157</c:v>
                </c:pt>
                <c:pt idx="6">
                  <c:v>0.03252000596578374</c:v>
                </c:pt>
                <c:pt idx="7">
                  <c:v>0.02829999906162072</c:v>
                </c:pt>
                <c:pt idx="8">
                  <c:v>0.022238589261615576</c:v>
                </c:pt>
                <c:pt idx="9">
                  <c:v>0.01865209345854027</c:v>
                </c:pt>
                <c:pt idx="10">
                  <c:v>0.01634834211966699</c:v>
                </c:pt>
                <c:pt idx="11">
                  <c:v>0.01480130720386973</c:v>
                </c:pt>
                <c:pt idx="12">
                  <c:v>0.013713008405899953</c:v>
                </c:pt>
                <c:pt idx="13">
                  <c:v>0.012919281701355931</c:v>
                </c:pt>
                <c:pt idx="14">
                  <c:v>0.012324932028732546</c:v>
                </c:pt>
                <c:pt idx="15">
                  <c:v>0.011870178693486968</c:v>
                </c:pt>
                <c:pt idx="16">
                  <c:v>0.01151146486988147</c:v>
                </c:pt>
                <c:pt idx="17">
                  <c:v>0.011225902804953454</c:v>
                </c:pt>
                <c:pt idx="18">
                  <c:v>0.01099459654968325</c:v>
                </c:pt>
                <c:pt idx="19">
                  <c:v>0.010805693888400658</c:v>
                </c:pt>
                <c:pt idx="20">
                  <c:v>0.010647782961868961</c:v>
                </c:pt>
                <c:pt idx="21">
                  <c:v>0.010516332435967161</c:v>
                </c:pt>
                <c:pt idx="22">
                  <c:v>0.010404959985943695</c:v>
                </c:pt>
                <c:pt idx="23">
                  <c:v>0.010308910809444892</c:v>
                </c:pt>
                <c:pt idx="24">
                  <c:v>0.010224081408879341</c:v>
                </c:pt>
                <c:pt idx="25">
                  <c:v>0.010154455623996826</c:v>
                </c:pt>
                <c:pt idx="26">
                  <c:v>0.010091038916654091</c:v>
                </c:pt>
                <c:pt idx="27">
                  <c:v>0.010037330025035587</c:v>
                </c:pt>
                <c:pt idx="28">
                  <c:v>0.009988233231889245</c:v>
                </c:pt>
                <c:pt idx="29">
                  <c:v>0.009944360902255641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'C-D'!$K$2:$K$31</c:f>
              <c:numCache>
                <c:ptCount val="30"/>
                <c:pt idx="0">
                  <c:v>0.05442543868061669</c:v>
                </c:pt>
                <c:pt idx="1">
                  <c:v>0.04170798975910593</c:v>
                </c:pt>
                <c:pt idx="2">
                  <c:v>0.03978282091718385</c:v>
                </c:pt>
                <c:pt idx="3">
                  <c:v>0.057150125625659146</c:v>
                </c:pt>
                <c:pt idx="4">
                  <c:v>0.05175669721950291</c:v>
                </c:pt>
                <c:pt idx="5">
                  <c:v>0.0441060982680931</c:v>
                </c:pt>
                <c:pt idx="6">
                  <c:v>0.03800229012205522</c:v>
                </c:pt>
                <c:pt idx="7">
                  <c:v>0.03315979594612222</c:v>
                </c:pt>
                <c:pt idx="8">
                  <c:v>0.026190883300174383</c:v>
                </c:pt>
                <c:pt idx="9">
                  <c:v>0.022083092151473853</c:v>
                </c:pt>
                <c:pt idx="10">
                  <c:v>0.019450390513516314</c:v>
                </c:pt>
                <c:pt idx="11">
                  <c:v>0.017684169468513707</c:v>
                </c:pt>
                <c:pt idx="12">
                  <c:v>0.016441017700044573</c:v>
                </c:pt>
                <c:pt idx="13">
                  <c:v>0.015534786227106596</c:v>
                </c:pt>
                <c:pt idx="14">
                  <c:v>0.014855877736432922</c:v>
                </c:pt>
                <c:pt idx="15">
                  <c:v>0.014335432385427506</c:v>
                </c:pt>
                <c:pt idx="16">
                  <c:v>0.013925964847971463</c:v>
                </c:pt>
                <c:pt idx="17">
                  <c:v>0.013599772846299683</c:v>
                </c:pt>
                <c:pt idx="18">
                  <c:v>0.013335588835928612</c:v>
                </c:pt>
                <c:pt idx="19">
                  <c:v>0.013119636857553081</c:v>
                </c:pt>
                <c:pt idx="20">
                  <c:v>0.012939115965935251</c:v>
                </c:pt>
                <c:pt idx="21">
                  <c:v>0.012788790389613999</c:v>
                </c:pt>
                <c:pt idx="22">
                  <c:v>0.012661369662503448</c:v>
                </c:pt>
                <c:pt idx="23">
                  <c:v>0.012551720837997049</c:v>
                </c:pt>
                <c:pt idx="24">
                  <c:v>0.012455325175182854</c:v>
                </c:pt>
                <c:pt idx="25">
                  <c:v>0.01237536086502526</c:v>
                </c:pt>
                <c:pt idx="26">
                  <c:v>0.012303565246393094</c:v>
                </c:pt>
                <c:pt idx="27">
                  <c:v>0.012242108492557736</c:v>
                </c:pt>
                <c:pt idx="28">
                  <c:v>0.01218523384708938</c:v>
                </c:pt>
                <c:pt idx="29">
                  <c:v>0.012135583857603193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'C-D'!$L$2:$L$31</c:f>
              <c:numCache>
                <c:ptCount val="30"/>
                <c:pt idx="0">
                  <c:v>0.0612271397478659</c:v>
                </c:pt>
                <c:pt idx="1">
                  <c:v>0.04802642309651653</c:v>
                </c:pt>
                <c:pt idx="2">
                  <c:v>0.046544280770638324</c:v>
                </c:pt>
                <c:pt idx="3">
                  <c:v>0.06479625600898761</c:v>
                </c:pt>
                <c:pt idx="4">
                  <c:v>0.059415763740945475</c:v>
                </c:pt>
                <c:pt idx="5">
                  <c:v>0.05120449988905406</c:v>
                </c:pt>
                <c:pt idx="6">
                  <c:v>0.04427426535041358</c:v>
                </c:pt>
                <c:pt idx="7">
                  <c:v>0.038717462855049345</c:v>
                </c:pt>
                <c:pt idx="8">
                  <c:v>0.03074356168307565</c:v>
                </c:pt>
                <c:pt idx="9">
                  <c:v>0.0260563892049785</c:v>
                </c:pt>
                <c:pt idx="10">
                  <c:v>0.023059920633287552</c:v>
                </c:pt>
                <c:pt idx="11">
                  <c:v>0.021051574688491323</c:v>
                </c:pt>
                <c:pt idx="12">
                  <c:v>0.01963737482942962</c:v>
                </c:pt>
                <c:pt idx="13">
                  <c:v>0.018607009401029596</c:v>
                </c:pt>
                <c:pt idx="14">
                  <c:v>0.01783478046998875</c:v>
                </c:pt>
                <c:pt idx="15">
                  <c:v>0.0172415405607965</c:v>
                </c:pt>
                <c:pt idx="16">
                  <c:v>0.016776106176872543</c:v>
                </c:pt>
                <c:pt idx="17">
                  <c:v>0.016405071377790657</c:v>
                </c:pt>
                <c:pt idx="18">
                  <c:v>0.016104707070916324</c:v>
                </c:pt>
                <c:pt idx="19">
                  <c:v>0.015858833850240943</c:v>
                </c:pt>
                <c:pt idx="20">
                  <c:v>0.015653421260421463</c:v>
                </c:pt>
                <c:pt idx="21">
                  <c:v>0.015482248233707951</c:v>
                </c:pt>
                <c:pt idx="22">
                  <c:v>0.015337059067105906</c:v>
                </c:pt>
                <c:pt idx="23">
                  <c:v>0.015212476265488266</c:v>
                </c:pt>
                <c:pt idx="24">
                  <c:v>0.015103387454605901</c:v>
                </c:pt>
                <c:pt idx="25">
                  <c:v>0.015011976352097795</c:v>
                </c:pt>
                <c:pt idx="26">
                  <c:v>0.014931129740779678</c:v>
                </c:pt>
                <c:pt idx="27">
                  <c:v>0.014861076826938689</c:v>
                </c:pt>
                <c:pt idx="28">
                  <c:v>0.014795505451554055</c:v>
                </c:pt>
                <c:pt idx="29">
                  <c:v>0.014739573423354309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'C-D'!$M$2:$M$31</c:f>
              <c:numCache>
                <c:ptCount val="30"/>
                <c:pt idx="0">
                  <c:v>0.06873749264743492</c:v>
                </c:pt>
                <c:pt idx="1">
                  <c:v>0.05500246284484749</c:v>
                </c:pt>
                <c:pt idx="2">
                  <c:v>0.05403073099943603</c:v>
                </c:pt>
                <c:pt idx="3">
                  <c:v>0.07335037826429412</c:v>
                </c:pt>
                <c:pt idx="4">
                  <c:v>0.06804699449673596</c:v>
                </c:pt>
                <c:pt idx="5">
                  <c:v>0.05920968475361444</c:v>
                </c:pt>
                <c:pt idx="6">
                  <c:v>0.05133593165085884</c:v>
                </c:pt>
                <c:pt idx="7">
                  <c:v>0.04497299978840208</c:v>
                </c:pt>
                <c:pt idx="8">
                  <c:v>0.035896624410319364</c:v>
                </c:pt>
                <c:pt idx="9">
                  <c:v>0.030571984619054204</c:v>
                </c:pt>
                <c:pt idx="10">
                  <c:v>0.027176932478980707</c:v>
                </c:pt>
                <c:pt idx="11">
                  <c:v>0.024903522863802565</c:v>
                </c:pt>
                <c:pt idx="12">
                  <c:v>0.023302079794055106</c:v>
                </c:pt>
                <c:pt idx="13">
                  <c:v>0.022135951223124933</c:v>
                </c:pt>
                <c:pt idx="14">
                  <c:v>0.021261640229400032</c:v>
                </c:pt>
                <c:pt idx="15">
                  <c:v>0.020588503219593938</c:v>
                </c:pt>
                <c:pt idx="16">
                  <c:v>0.020061888856584713</c:v>
                </c:pt>
                <c:pt idx="17">
                  <c:v>0.019641798399426383</c:v>
                </c:pt>
                <c:pt idx="18">
                  <c:v>0.019301951254646406</c:v>
                </c:pt>
                <c:pt idx="19">
                  <c:v>0.01902328486646425</c:v>
                </c:pt>
                <c:pt idx="20">
                  <c:v>0.018790698845327608</c:v>
                </c:pt>
                <c:pt idx="21">
                  <c:v>0.01859670596824901</c:v>
                </c:pt>
                <c:pt idx="22">
                  <c:v>0.01843202819975108</c:v>
                </c:pt>
                <c:pt idx="23">
                  <c:v>0.018291177091918562</c:v>
                </c:pt>
                <c:pt idx="24">
                  <c:v>0.018168268247148484</c:v>
                </c:pt>
                <c:pt idx="25">
                  <c:v>0.018064302085214427</c:v>
                </c:pt>
                <c:pt idx="26">
                  <c:v>0.01797373239981384</c:v>
                </c:pt>
                <c:pt idx="27">
                  <c:v>0.017894235028178447</c:v>
                </c:pt>
                <c:pt idx="28">
                  <c:v>0.017819048045283278</c:v>
                </c:pt>
                <c:pt idx="29">
                  <c:v>0.01775632959950898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'C-D'!$N$2:$N$31</c:f>
              <c:numCache>
                <c:ptCount val="30"/>
                <c:pt idx="0">
                  <c:v>0.07695649737932371</c:v>
                </c:pt>
                <c:pt idx="1">
                  <c:v>0.0626361090040988</c:v>
                </c:pt>
                <c:pt idx="2">
                  <c:v>0.06224217160357698</c:v>
                </c:pt>
                <c:pt idx="3">
                  <c:v>0.08281249239157867</c:v>
                </c:pt>
                <c:pt idx="4">
                  <c:v>0.07765038948687439</c:v>
                </c:pt>
                <c:pt idx="5">
                  <c:v>0.06812165286177424</c:v>
                </c:pt>
                <c:pt idx="6">
                  <c:v>0.059187289023391</c:v>
                </c:pt>
                <c:pt idx="7">
                  <c:v>0.05192640674618043</c:v>
                </c:pt>
                <c:pt idx="8">
                  <c:v>0.04165007148190554</c:v>
                </c:pt>
                <c:pt idx="9">
                  <c:v>0.035629878393700964</c:v>
                </c:pt>
                <c:pt idx="10">
                  <c:v>0.03180142605059578</c:v>
                </c:pt>
                <c:pt idx="11">
                  <c:v>0.029240013994447447</c:v>
                </c:pt>
                <c:pt idx="12">
                  <c:v>0.027435132593921028</c:v>
                </c:pt>
                <c:pt idx="13">
                  <c:v>0.026121611693392617</c:v>
                </c:pt>
                <c:pt idx="14">
                  <c:v>0.02513645701466677</c:v>
                </c:pt>
                <c:pt idx="15">
                  <c:v>0.02437632036181982</c:v>
                </c:pt>
                <c:pt idx="16">
                  <c:v>0.023783312887107978</c:v>
                </c:pt>
                <c:pt idx="17">
                  <c:v>0.023309953911206847</c:v>
                </c:pt>
                <c:pt idx="18">
                  <c:v>0.022927321387118844</c:v>
                </c:pt>
                <c:pt idx="19">
                  <c:v>0.022612989906222996</c:v>
                </c:pt>
                <c:pt idx="20">
                  <c:v>0.02235094872065368</c:v>
                </c:pt>
                <c:pt idx="21">
                  <c:v>0.02213216359323718</c:v>
                </c:pt>
                <c:pt idx="22">
                  <c:v>0.021946277060438946</c:v>
                </c:pt>
                <c:pt idx="23">
                  <c:v>0.021787823317287916</c:v>
                </c:pt>
                <c:pt idx="24">
                  <c:v>0.021649967552810595</c:v>
                </c:pt>
                <c:pt idx="25">
                  <c:v>0.021532338064375156</c:v>
                </c:pt>
                <c:pt idx="26">
                  <c:v>0.021431373223495576</c:v>
                </c:pt>
                <c:pt idx="27">
                  <c:v>0.021341583096277015</c:v>
                </c:pt>
                <c:pt idx="28">
                  <c:v>0.021255861628277042</c:v>
                </c:pt>
                <c:pt idx="29">
                  <c:v>0.02118585238606721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'C-D'!$O$2:$O$31</c:f>
              <c:numCache>
                <c:ptCount val="30"/>
                <c:pt idx="0">
                  <c:v>0.0858841539435323</c:v>
                </c:pt>
                <c:pt idx="1">
                  <c:v>0.07092736157427043</c:v>
                </c:pt>
                <c:pt idx="2">
                  <c:v>0.07117860258306118</c:v>
                </c:pt>
                <c:pt idx="3">
                  <c:v>0.09318259839084128</c:v>
                </c:pt>
                <c:pt idx="4">
                  <c:v>0.08822594871136075</c:v>
                </c:pt>
                <c:pt idx="5">
                  <c:v>0.0779404042135335</c:v>
                </c:pt>
                <c:pt idx="6">
                  <c:v>0.06782833746801006</c:v>
                </c:pt>
                <c:pt idx="7">
                  <c:v>0.0595776837283844</c:v>
                </c:pt>
                <c:pt idx="8">
                  <c:v>0.04800390289783417</c:v>
                </c:pt>
                <c:pt idx="9">
                  <c:v>0.04123007052891878</c:v>
                </c:pt>
                <c:pt idx="10">
                  <c:v>0.036933401348132756</c:v>
                </c:pt>
                <c:pt idx="11">
                  <c:v>0.03406104808042597</c:v>
                </c:pt>
                <c:pt idx="12">
                  <c:v>0.03203653322902737</c:v>
                </c:pt>
                <c:pt idx="13">
                  <c:v>0.030563990811832635</c:v>
                </c:pt>
                <c:pt idx="14">
                  <c:v>0.02945923082578896</c:v>
                </c:pt>
                <c:pt idx="15">
                  <c:v>0.028604991987474168</c:v>
                </c:pt>
                <c:pt idx="16">
                  <c:v>0.027940378268442326</c:v>
                </c:pt>
                <c:pt idx="17">
                  <c:v>0.027409537913132064</c:v>
                </c:pt>
                <c:pt idx="18">
                  <c:v>0.02698081746833364</c:v>
                </c:pt>
                <c:pt idx="19">
                  <c:v>0.02662794896951718</c:v>
                </c:pt>
                <c:pt idx="20">
                  <c:v>0.026334170886399683</c:v>
                </c:pt>
                <c:pt idx="21">
                  <c:v>0.02608862110867247</c:v>
                </c:pt>
                <c:pt idx="22">
                  <c:v>0.025879805649169526</c:v>
                </c:pt>
                <c:pt idx="23">
                  <c:v>0.025702414941596335</c:v>
                </c:pt>
                <c:pt idx="24">
                  <c:v>0.02554848537159224</c:v>
                </c:pt>
                <c:pt idx="25">
                  <c:v>0.02541608428957998</c:v>
                </c:pt>
                <c:pt idx="26">
                  <c:v>0.025304052211824895</c:v>
                </c:pt>
                <c:pt idx="27">
                  <c:v>0.02520312103123439</c:v>
                </c:pt>
                <c:pt idx="28">
                  <c:v>0.025105946200535353</c:v>
                </c:pt>
                <c:pt idx="29">
                  <c:v>0.025028141783029003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'C-D'!$P$2:$P$31</c:f>
              <c:numCache>
                <c:ptCount val="30"/>
                <c:pt idx="0">
                  <c:v>0.09552046234006067</c:v>
                </c:pt>
                <c:pt idx="1">
                  <c:v>0.07987622055536245</c:v>
                </c:pt>
                <c:pt idx="2">
                  <c:v>0.0808400239378886</c:v>
                </c:pt>
                <c:pt idx="3">
                  <c:v>0.10446069626208196</c:v>
                </c:pt>
                <c:pt idx="4">
                  <c:v>0.09977367217019506</c:v>
                </c:pt>
                <c:pt idx="5">
                  <c:v>0.08866593880889218</c:v>
                </c:pt>
                <c:pt idx="6">
                  <c:v>0.07725907698471601</c:v>
                </c:pt>
                <c:pt idx="7">
                  <c:v>0.06792683073501399</c:v>
                </c:pt>
                <c:pt idx="8">
                  <c:v>0.05495811865810525</c:v>
                </c:pt>
                <c:pt idx="9">
                  <c:v>0.04737256102470766</c:v>
                </c:pt>
                <c:pt idx="10">
                  <c:v>0.04257285837159166</c:v>
                </c:pt>
                <c:pt idx="11">
                  <c:v>0.03936662512173812</c:v>
                </c:pt>
                <c:pt idx="12">
                  <c:v>0.03710628169937416</c:v>
                </c:pt>
                <c:pt idx="13">
                  <c:v>0.03546308857844499</c:v>
                </c:pt>
                <c:pt idx="14">
                  <c:v>0.034229961662766616</c:v>
                </c:pt>
                <c:pt idx="15">
                  <c:v>0.03327451809655696</c:v>
                </c:pt>
                <c:pt idx="16">
                  <c:v>0.03253308500058776</c:v>
                </c:pt>
                <c:pt idx="17">
                  <c:v>0.03194055040520204</c:v>
                </c:pt>
                <c:pt idx="18">
                  <c:v>0.03146243949829079</c:v>
                </c:pt>
                <c:pt idx="19">
                  <c:v>0.03106816205634681</c:v>
                </c:pt>
                <c:pt idx="20">
                  <c:v>0.0307403653425656</c:v>
                </c:pt>
                <c:pt idx="21">
                  <c:v>0.030466078514554868</c:v>
                </c:pt>
                <c:pt idx="22">
                  <c:v>0.030232613965942817</c:v>
                </c:pt>
                <c:pt idx="23">
                  <c:v>0.030034951964843824</c:v>
                </c:pt>
                <c:pt idx="24">
                  <c:v>0.029863821703493425</c:v>
                </c:pt>
                <c:pt idx="25">
                  <c:v>0.02971554076082892</c:v>
                </c:pt>
                <c:pt idx="26">
                  <c:v>0.02959176936480179</c:v>
                </c:pt>
                <c:pt idx="27">
                  <c:v>0.029478848833050564</c:v>
                </c:pt>
                <c:pt idx="28">
                  <c:v>0.02936930176205821</c:v>
                </c:pt>
                <c:pt idx="29">
                  <c:v>0.029283197790394355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'C-D'!$Q$2:$Q$31</c:f>
              <c:numCache>
                <c:ptCount val="30"/>
                <c:pt idx="0">
                  <c:v>0.10586542256890884</c:v>
                </c:pt>
                <c:pt idx="1">
                  <c:v>0.0894826859473748</c:v>
                </c:pt>
                <c:pt idx="2">
                  <c:v>0.09122643566805928</c:v>
                </c:pt>
                <c:pt idx="3">
                  <c:v>0.11664678600530068</c:v>
                </c:pt>
                <c:pt idx="4">
                  <c:v>0.11229355986337727</c:v>
                </c:pt>
                <c:pt idx="5">
                  <c:v>0.10029825664785028</c:v>
                </c:pt>
                <c:pt idx="6">
                  <c:v>0.08747950757350886</c:v>
                </c:pt>
                <c:pt idx="7">
                  <c:v>0.07697384776606919</c:v>
                </c:pt>
                <c:pt idx="8">
                  <c:v>0.06251271876271877</c:v>
                </c:pt>
                <c:pt idx="9">
                  <c:v>0.0540573498810676</c:v>
                </c:pt>
                <c:pt idx="10">
                  <c:v>0.04871979712097247</c:v>
                </c:pt>
                <c:pt idx="11">
                  <c:v>0.04515674511838391</c:v>
                </c:pt>
                <c:pt idx="12">
                  <c:v>0.042644378004961375</c:v>
                </c:pt>
                <c:pt idx="13">
                  <c:v>0.04081890499322969</c:v>
                </c:pt>
                <c:pt idx="14">
                  <c:v>0.03944864952559971</c:v>
                </c:pt>
                <c:pt idx="15">
                  <c:v>0.038384898689068206</c:v>
                </c:pt>
                <c:pt idx="16">
                  <c:v>0.03756143308354429</c:v>
                </c:pt>
                <c:pt idx="17">
                  <c:v>0.036902991387416734</c:v>
                </c:pt>
                <c:pt idx="18">
                  <c:v>0.0363721874769903</c:v>
                </c:pt>
                <c:pt idx="19">
                  <c:v>0.035933629166711875</c:v>
                </c:pt>
                <c:pt idx="20">
                  <c:v>0.03556953208915145</c:v>
                </c:pt>
                <c:pt idx="21">
                  <c:v>0.03526453581088438</c:v>
                </c:pt>
                <c:pt idx="22">
                  <c:v>0.03500470201075881</c:v>
                </c:pt>
                <c:pt idx="23">
                  <c:v>0.03478543438703038</c:v>
                </c:pt>
                <c:pt idx="24">
                  <c:v>0.03459597654851414</c:v>
                </c:pt>
                <c:pt idx="25">
                  <c:v>0.03443070747812194</c:v>
                </c:pt>
                <c:pt idx="26">
                  <c:v>0.03429452468242626</c:v>
                </c:pt>
                <c:pt idx="27">
                  <c:v>0.03416876650172555</c:v>
                </c:pt>
                <c:pt idx="28">
                  <c:v>0.034045928312845614</c:v>
                </c:pt>
                <c:pt idx="29">
                  <c:v>0.033951020408163265</c:v>
                </c:pt>
              </c:numCache>
            </c:numRef>
          </c:val>
        </c:ser>
        <c:axId val="7989817"/>
        <c:axId val="4799490"/>
        <c:axId val="43195411"/>
      </c:surface3D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99490"/>
        <c:crosses val="autoZero"/>
        <c:auto val="0"/>
        <c:lblOffset val="100"/>
        <c:tickLblSkip val="2"/>
        <c:noMultiLvlLbl val="0"/>
      </c:catAx>
      <c:valAx>
        <c:axId val="4799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Drag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7989817"/>
        <c:crossesAt val="1"/>
        <c:crossBetween val="between"/>
        <c:dispUnits/>
      </c:valAx>
      <c:ser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99490"/>
        <c:crosses val="autoZero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'11'!$F$25:$F$26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'11'!$F$27:$F$34</c:f>
              <c:numCache>
                <c:ptCount val="8"/>
                <c:pt idx="0">
                  <c:v>-0.0036976295520383014</c:v>
                </c:pt>
                <c:pt idx="1">
                  <c:v>0.010101256683621686</c:v>
                </c:pt>
                <c:pt idx="2">
                  <c:v>0.022003799344879317</c:v>
                </c:pt>
                <c:pt idx="3">
                  <c:v>0.03650655564531163</c:v>
                </c:pt>
                <c:pt idx="4">
                  <c:v>0.05507422629773963</c:v>
                </c:pt>
                <c:pt idx="5">
                  <c:v>0.07530632957837333</c:v>
                </c:pt>
                <c:pt idx="6">
                  <c:v>0.09912620985758375</c:v>
                </c:pt>
                <c:pt idx="7">
                  <c:v>0.1265338671353709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'11'!$G$25:$G$26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'11'!$G$27:$G$34</c:f>
              <c:numCache>
                <c:ptCount val="8"/>
                <c:pt idx="0">
                  <c:v>0.006435806162395362</c:v>
                </c:pt>
                <c:pt idx="1">
                  <c:v>0.006528274641740123</c:v>
                </c:pt>
                <c:pt idx="2">
                  <c:v>0.007630498915529674</c:v>
                </c:pt>
                <c:pt idx="3">
                  <c:v>0.009945909638322488</c:v>
                </c:pt>
                <c:pt idx="4">
                  <c:v>0.014328915559264159</c:v>
                </c:pt>
                <c:pt idx="5">
                  <c:v>0.020276488150719182</c:v>
                </c:pt>
                <c:pt idx="6">
                  <c:v>0.027714652629211755</c:v>
                </c:pt>
                <c:pt idx="7">
                  <c:v>0.03913266045870284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'11'!$H$25:$H$26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'11'!$H$27:$H$34</c:f>
              <c:numCache>
                <c:ptCount val="8"/>
                <c:pt idx="0">
                  <c:v>-0.0003799221588011745</c:v>
                </c:pt>
                <c:pt idx="1">
                  <c:v>0.00014653171693499787</c:v>
                </c:pt>
                <c:pt idx="2">
                  <c:v>-8.075580529442456E-05</c:v>
                </c:pt>
                <c:pt idx="3">
                  <c:v>-0.0005162823430082487</c:v>
                </c:pt>
                <c:pt idx="4">
                  <c:v>-0.0005962367548150186</c:v>
                </c:pt>
                <c:pt idx="5">
                  <c:v>-0.0017414896943263314</c:v>
                </c:pt>
                <c:pt idx="6">
                  <c:v>-0.0034916097800581736</c:v>
                </c:pt>
                <c:pt idx="7">
                  <c:v>-0.004871855948410973</c:v>
                </c:pt>
              </c:numCache>
            </c:numRef>
          </c:yVal>
          <c:smooth val="0"/>
        </c:ser>
        <c:axId val="2649856"/>
        <c:axId val="23848705"/>
      </c:scatterChart>
      <c:valAx>
        <c:axId val="2649856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848705"/>
        <c:crosses val="autoZero"/>
        <c:crossBetween val="midCat"/>
        <c:dispUnits/>
        <c:majorUnit val="1"/>
        <c:minorUnit val="1"/>
      </c:valAx>
      <c:valAx>
        <c:axId val="2384870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49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'12'!$F$25:$F$26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'12'!$F$27:$F$34</c:f>
              <c:numCache>
                <c:ptCount val="8"/>
                <c:pt idx="0">
                  <c:v>-0.003592942255387843</c:v>
                </c:pt>
                <c:pt idx="1">
                  <c:v>0.00973219389325444</c:v>
                </c:pt>
                <c:pt idx="2">
                  <c:v>0.02096013844134145</c:v>
                </c:pt>
                <c:pt idx="3">
                  <c:v>0.03488907104854869</c:v>
                </c:pt>
                <c:pt idx="4">
                  <c:v>0.053077556045502225</c:v>
                </c:pt>
                <c:pt idx="5">
                  <c:v>0.07298163956256556</c:v>
                </c:pt>
                <c:pt idx="6">
                  <c:v>0.09649750943775479</c:v>
                </c:pt>
                <c:pt idx="7">
                  <c:v>0.12382145840792458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'12'!$G$25:$G$26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'12'!$G$27:$G$34</c:f>
              <c:numCache>
                <c:ptCount val="8"/>
                <c:pt idx="0">
                  <c:v>0.006269590015138096</c:v>
                </c:pt>
                <c:pt idx="1">
                  <c:v>0.00635595881935415</c:v>
                </c:pt>
                <c:pt idx="2">
                  <c:v>0.007412013743632264</c:v>
                </c:pt>
                <c:pt idx="3">
                  <c:v>0.009637973379564199</c:v>
                </c:pt>
                <c:pt idx="4">
                  <c:v>0.013909303333521774</c:v>
                </c:pt>
                <c:pt idx="5">
                  <c:v>0.0197470493275796</c:v>
                </c:pt>
                <c:pt idx="6">
                  <c:v>0.027021658155413596</c:v>
                </c:pt>
                <c:pt idx="7">
                  <c:v>0.03833204565297957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'12'!$H$25:$H$26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'12'!$H$27:$H$34</c:f>
              <c:numCache>
                <c:ptCount val="8"/>
                <c:pt idx="0">
                  <c:v>-0.00036654397061995</c:v>
                </c:pt>
                <c:pt idx="1">
                  <c:v>0.00021559485597871035</c:v>
                </c:pt>
                <c:pt idx="2">
                  <c:v>3.7629317655039854E-05</c:v>
                </c:pt>
                <c:pt idx="3">
                  <c:v>-0.00034809245335561123</c:v>
                </c:pt>
                <c:pt idx="4">
                  <c:v>-0.00038780901711253906</c:v>
                </c:pt>
                <c:pt idx="5">
                  <c:v>-0.0015068739099210013</c:v>
                </c:pt>
                <c:pt idx="6">
                  <c:v>-0.0032650025230159777</c:v>
                </c:pt>
                <c:pt idx="7">
                  <c:v>-0.004637743062752956</c:v>
                </c:pt>
              </c:numCache>
            </c:numRef>
          </c:yVal>
          <c:smooth val="0"/>
        </c:ser>
        <c:axId val="13311754"/>
        <c:axId val="52696923"/>
      </c:scatterChart>
      <c:valAx>
        <c:axId val="1331175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696923"/>
        <c:crosses val="autoZero"/>
        <c:crossBetween val="midCat"/>
        <c:dispUnits/>
        <c:majorUnit val="1"/>
        <c:minorUnit val="1"/>
      </c:valAx>
      <c:valAx>
        <c:axId val="5269692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311754"/>
        <c:crosses val="autoZero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'13'!$F$25:$F$26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'13'!$F$27:$F$34</c:f>
              <c:numCache>
                <c:ptCount val="8"/>
                <c:pt idx="0">
                  <c:v>-0.003507894237465418</c:v>
                </c:pt>
                <c:pt idx="1">
                  <c:v>0.009438219386166177</c:v>
                </c:pt>
                <c:pt idx="2">
                  <c:v>0.020129420278143736</c:v>
                </c:pt>
                <c:pt idx="3">
                  <c:v>0.033594431677551564</c:v>
                </c:pt>
                <c:pt idx="4">
                  <c:v>0.05143579877117017</c:v>
                </c:pt>
                <c:pt idx="5">
                  <c:v>0.07113847897124771</c:v>
                </c:pt>
                <c:pt idx="6">
                  <c:v>0.0944275917423071</c:v>
                </c:pt>
                <c:pt idx="7">
                  <c:v>0.12166632012951108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'13'!$G$27:$G$34</c:f>
              <c:numCache>
                <c:ptCount val="8"/>
                <c:pt idx="0">
                  <c:v>0.006137793463249962</c:v>
                </c:pt>
                <c:pt idx="1">
                  <c:v>0.006219509648411573</c:v>
                </c:pt>
                <c:pt idx="2">
                  <c:v>0.007236422174867189</c:v>
                </c:pt>
                <c:pt idx="3">
                  <c:v>0.009392821505520836</c:v>
                </c:pt>
                <c:pt idx="4">
                  <c:v>0.013573966312956647</c:v>
                </c:pt>
                <c:pt idx="5">
                  <c:v>0.01932587779072122</c:v>
                </c:pt>
                <c:pt idx="6">
                  <c:v>0.026471504204297728</c:v>
                </c:pt>
                <c:pt idx="7">
                  <c:v>0.03768932051176123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'13'!$H$27:$H$34</c:f>
              <c:numCache>
                <c:ptCount val="8"/>
                <c:pt idx="0">
                  <c:v>-0.00035682734187237204</c:v>
                </c:pt>
                <c:pt idx="1">
                  <c:v>0.0002698147373021371</c:v>
                </c:pt>
                <c:pt idx="2">
                  <c:v>0.00013135120133385026</c:v>
                </c:pt>
                <c:pt idx="3">
                  <c:v>-0.00021352136530191558</c:v>
                </c:pt>
                <c:pt idx="4">
                  <c:v>-0.00022063369993635218</c:v>
                </c:pt>
                <c:pt idx="5">
                  <c:v>-0.0013210783267793927</c:v>
                </c:pt>
                <c:pt idx="6">
                  <c:v>-0.003083272727162672</c:v>
                </c:pt>
                <c:pt idx="7">
                  <c:v>-0.004448992303243316</c:v>
                </c:pt>
              </c:numCache>
            </c:numRef>
          </c:yVal>
          <c:smooth val="0"/>
        </c:ser>
        <c:axId val="4510260"/>
        <c:axId val="40592341"/>
      </c:scatterChart>
      <c:valAx>
        <c:axId val="451026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592341"/>
        <c:crosses val="autoZero"/>
        <c:crossBetween val="midCat"/>
        <c:dispUnits/>
        <c:majorUnit val="1"/>
        <c:minorUnit val="1"/>
      </c:valAx>
      <c:valAx>
        <c:axId val="4059234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510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'14'!$F$25:$F$26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'14'!$F$27:$F$34</c:f>
              <c:numCache>
                <c:ptCount val="8"/>
                <c:pt idx="0">
                  <c:v>-0.0034390191671149167</c:v>
                </c:pt>
                <c:pt idx="1">
                  <c:v>0.009198259159897951</c:v>
                </c:pt>
                <c:pt idx="2">
                  <c:v>0.019458828726896856</c:v>
                </c:pt>
                <c:pt idx="3">
                  <c:v>0.03253957949369949</c:v>
                </c:pt>
                <c:pt idx="4">
                  <c:v>0.05012250293821569</c:v>
                </c:pt>
                <c:pt idx="5">
                  <c:v>0.06959819373506652</c:v>
                </c:pt>
                <c:pt idx="6">
                  <c:v>0.0926992295720238</c:v>
                </c:pt>
                <c:pt idx="7">
                  <c:v>0.11988931737282205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'14'!$G$25:$G$26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'14'!$G$27:$G$34</c:f>
              <c:numCache>
                <c:ptCount val="8"/>
                <c:pt idx="0">
                  <c:v>0.006032405526037565</c:v>
                </c:pt>
                <c:pt idx="1">
                  <c:v>0.006112500358318986</c:v>
                </c:pt>
                <c:pt idx="2">
                  <c:v>0.00709471593313852</c:v>
                </c:pt>
                <c:pt idx="3">
                  <c:v>0.009194043642409454</c:v>
                </c:pt>
                <c:pt idx="4">
                  <c:v>0.013304173193692911</c:v>
                </c:pt>
                <c:pt idx="5">
                  <c:v>0.018982475250696827</c:v>
                </c:pt>
                <c:pt idx="6">
                  <c:v>0.026026604973973393</c:v>
                </c:pt>
                <c:pt idx="7">
                  <c:v>0.03717243321355643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'14'!$H$25:$H$26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'14'!$H$27:$H$34</c:f>
              <c:numCache>
                <c:ptCount val="8"/>
                <c:pt idx="0">
                  <c:v>-0.000349677175670731</c:v>
                </c:pt>
                <c:pt idx="1">
                  <c:v>0.00031307243214562534</c:v>
                </c:pt>
                <c:pt idx="2">
                  <c:v>0.000207684494933229</c:v>
                </c:pt>
                <c:pt idx="3">
                  <c:v>-0.00010433405784027236</c:v>
                </c:pt>
                <c:pt idx="4">
                  <c:v>-8.452112564434185E-05</c:v>
                </c:pt>
                <c:pt idx="5">
                  <c:v>-0.001166293171817186</c:v>
                </c:pt>
                <c:pt idx="6">
                  <c:v>-0.002935405344489279</c:v>
                </c:pt>
                <c:pt idx="7">
                  <c:v>-0.004293504562033026</c:v>
                </c:pt>
              </c:numCache>
            </c:numRef>
          </c:yVal>
          <c:smooth val="0"/>
        </c:ser>
        <c:axId val="29786750"/>
        <c:axId val="66754159"/>
      </c:scatterChart>
      <c:valAx>
        <c:axId val="2978675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754159"/>
        <c:crosses val="autoZero"/>
        <c:crossBetween val="midCat"/>
        <c:dispUnits/>
        <c:majorUnit val="1"/>
        <c:minorUnit val="1"/>
      </c:valAx>
      <c:valAx>
        <c:axId val="6675415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786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'15'!$F$25:$F$26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'15'!$F$27:$F$34</c:f>
              <c:numCache>
                <c:ptCount val="8"/>
                <c:pt idx="0">
                  <c:v>-0.003381614208681878</c:v>
                </c:pt>
                <c:pt idx="1">
                  <c:v>0.009005196975121787</c:v>
                </c:pt>
                <c:pt idx="2">
                  <c:v>0.01890440386680988</c:v>
                </c:pt>
                <c:pt idx="3">
                  <c:v>0.03167659408260912</c:v>
                </c:pt>
                <c:pt idx="4">
                  <c:v>0.049040349792229494</c:v>
                </c:pt>
                <c:pt idx="5">
                  <c:v>0.0683526999316473</c:v>
                </c:pt>
                <c:pt idx="6">
                  <c:v>0.09131052740075296</c:v>
                </c:pt>
                <c:pt idx="7">
                  <c:v>0.11843461467521618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'15'!$G$25:$G$26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'15'!$G$27:$G$34</c:f>
              <c:numCache>
                <c:ptCount val="8"/>
                <c:pt idx="0">
                  <c:v>0.005945599930562337</c:v>
                </c:pt>
                <c:pt idx="1">
                  <c:v>0.006019377447948876</c:v>
                </c:pt>
                <c:pt idx="2">
                  <c:v>0.006978485173973896</c:v>
                </c:pt>
                <c:pt idx="3">
                  <c:v>0.009031236098905273</c:v>
                </c:pt>
                <c:pt idx="4">
                  <c:v>0.013084659701201054</c:v>
                </c:pt>
                <c:pt idx="5">
                  <c:v>0.018704770584469833</c:v>
                </c:pt>
                <c:pt idx="6">
                  <c:v>0.025657216634660245</c:v>
                </c:pt>
                <c:pt idx="7">
                  <c:v>0.03674554351246081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'15'!$H$25:$H$26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'15'!$H$27:$H$34</c:f>
              <c:numCache>
                <c:ptCount val="8"/>
                <c:pt idx="0">
                  <c:v>-0.00034422275023778784</c:v>
                </c:pt>
                <c:pt idx="1">
                  <c:v>0.00034812861880531055</c:v>
                </c:pt>
                <c:pt idx="2">
                  <c:v>0.000267913651372298</c:v>
                </c:pt>
                <c:pt idx="3">
                  <c:v>-1.4856766736465984E-05</c:v>
                </c:pt>
                <c:pt idx="4">
                  <c:v>2.7652102840072764E-05</c:v>
                </c:pt>
                <c:pt idx="5">
                  <c:v>-0.0010415649513393875</c:v>
                </c:pt>
                <c:pt idx="6">
                  <c:v>-0.0028136719866043176</c:v>
                </c:pt>
                <c:pt idx="7">
                  <c:v>-0.004164813187369578</c:v>
                </c:pt>
              </c:numCache>
            </c:numRef>
          </c:yVal>
          <c:smooth val="0"/>
        </c:ser>
        <c:axId val="63916520"/>
        <c:axId val="38377769"/>
      </c:scatterChart>
      <c:valAx>
        <c:axId val="6391652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377769"/>
        <c:crosses val="autoZero"/>
        <c:crossBetween val="midCat"/>
        <c:dispUnits/>
        <c:majorUnit val="1"/>
        <c:minorUnit val="1"/>
      </c:valAx>
      <c:valAx>
        <c:axId val="3837776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3916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'16'!$F$25:$F$26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'16'!$F$27:$F$34</c:f>
              <c:numCache>
                <c:ptCount val="8"/>
                <c:pt idx="0">
                  <c:v>-0.003333948711063373</c:v>
                </c:pt>
                <c:pt idx="1">
                  <c:v>0.008844656283566057</c:v>
                </c:pt>
                <c:pt idx="2">
                  <c:v>0.01844874462943072</c:v>
                </c:pt>
                <c:pt idx="3">
                  <c:v>0.030956296992481203</c:v>
                </c:pt>
                <c:pt idx="4">
                  <c:v>0.048167293233082706</c:v>
                </c:pt>
                <c:pt idx="5">
                  <c:v>0.06734190386680988</c:v>
                </c:pt>
                <c:pt idx="6">
                  <c:v>0.09016682330827068</c:v>
                </c:pt>
                <c:pt idx="7">
                  <c:v>0.11722945757250268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'16'!$G$25:$G$26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'16'!$G$27:$G$34</c:f>
              <c:numCache>
                <c:ptCount val="8"/>
                <c:pt idx="0">
                  <c:v>0.0058740601503759395</c:v>
                </c:pt>
                <c:pt idx="1">
                  <c:v>0.005945388023630505</c:v>
                </c:pt>
                <c:pt idx="2">
                  <c:v>0.006885237647690655</c:v>
                </c:pt>
                <c:pt idx="3">
                  <c:v>0.008895005370569281</c:v>
                </c:pt>
                <c:pt idx="4">
                  <c:v>0.012897757787325456</c:v>
                </c:pt>
                <c:pt idx="5">
                  <c:v>0.018469723415682062</c:v>
                </c:pt>
                <c:pt idx="6">
                  <c:v>0.02535496106337272</c:v>
                </c:pt>
                <c:pt idx="7">
                  <c:v>0.03638980263157895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'16'!$H$25:$H$26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'16'!$H$27:$H$34</c:f>
              <c:numCache>
                <c:ptCount val="8"/>
                <c:pt idx="0">
                  <c:v>-0.0003399961958467598</c:v>
                </c:pt>
                <c:pt idx="1">
                  <c:v>0.0003768489303616183</c:v>
                </c:pt>
                <c:pt idx="2">
                  <c:v>0.00031838804600787683</c:v>
                </c:pt>
                <c:pt idx="3">
                  <c:v>6.008324382384533E-05</c:v>
                </c:pt>
                <c:pt idx="4">
                  <c:v>0.00012118745524525599</c:v>
                </c:pt>
                <c:pt idx="5">
                  <c:v>-0.0009356538668098818</c:v>
                </c:pt>
                <c:pt idx="6">
                  <c:v>-0.002711857769423559</c:v>
                </c:pt>
                <c:pt idx="7">
                  <c:v>-0.004057297261009667</c:v>
                </c:pt>
              </c:numCache>
            </c:numRef>
          </c:yVal>
          <c:smooth val="0"/>
        </c:ser>
        <c:axId val="9855602"/>
        <c:axId val="21591555"/>
      </c:scatterChart>
      <c:valAx>
        <c:axId val="9855602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591555"/>
        <c:crosses val="autoZero"/>
        <c:crossBetween val="midCat"/>
        <c:dispUnits/>
        <c:majorUnit val="1"/>
        <c:minorUnit val="1"/>
      </c:valAx>
      <c:valAx>
        <c:axId val="2159155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855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'17'!$F$25:$F$26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'17'!$F$27:$F$34</c:f>
              <c:numCache>
                <c:ptCount val="8"/>
                <c:pt idx="0">
                  <c:v>-0.003293783973857861</c:v>
                </c:pt>
                <c:pt idx="1">
                  <c:v>0.008709366099380928</c:v>
                </c:pt>
                <c:pt idx="2">
                  <c:v>0.018062952735273675</c:v>
                </c:pt>
                <c:pt idx="3">
                  <c:v>0.030348568736059955</c:v>
                </c:pt>
                <c:pt idx="4">
                  <c:v>0.04740802409715176</c:v>
                </c:pt>
                <c:pt idx="5">
                  <c:v>0.06644556687484075</c:v>
                </c:pt>
                <c:pt idx="6">
                  <c:v>0.08919976659394407</c:v>
                </c:pt>
                <c:pt idx="7">
                  <c:v>0.11624876988979287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'17'!$G$25:$G$26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'17'!$G$27:$G$34</c:f>
              <c:numCache>
                <c:ptCount val="8"/>
                <c:pt idx="0">
                  <c:v>0.00581450330390154</c:v>
                </c:pt>
                <c:pt idx="1">
                  <c:v>0.005880577205082239</c:v>
                </c:pt>
                <c:pt idx="2">
                  <c:v>0.00680561182161203</c:v>
                </c:pt>
                <c:pt idx="3">
                  <c:v>0.008783699238209215</c:v>
                </c:pt>
                <c:pt idx="4">
                  <c:v>0.01274400369022738</c:v>
                </c:pt>
                <c:pt idx="5">
                  <c:v>0.018273563295287155</c:v>
                </c:pt>
                <c:pt idx="6">
                  <c:v>0.025099823211018155</c:v>
                </c:pt>
                <c:pt idx="7">
                  <c:v>0.036092868519957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'17'!$H$25:$H$26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'17'!$H$27:$H$34</c:f>
              <c:numCache>
                <c:ptCount val="8"/>
                <c:pt idx="0">
                  <c:v>-0.0003367015880999803</c:v>
                </c:pt>
                <c:pt idx="1">
                  <c:v>0.0004007106798687827</c:v>
                </c:pt>
                <c:pt idx="2">
                  <c:v>0.00036030924237600095</c:v>
                </c:pt>
                <c:pt idx="3">
                  <c:v>0.00012244319812548343</c:v>
                </c:pt>
                <c:pt idx="4">
                  <c:v>0.00019987355107161544</c:v>
                </c:pt>
                <c:pt idx="5">
                  <c:v>-0.00084657185887771</c:v>
                </c:pt>
                <c:pt idx="6">
                  <c:v>-0.0026250610323248665</c:v>
                </c:pt>
                <c:pt idx="7">
                  <c:v>-0.003965122340645924</c:v>
                </c:pt>
              </c:numCache>
            </c:numRef>
          </c:yVal>
          <c:smooth val="0"/>
        </c:ser>
        <c:axId val="60106268"/>
        <c:axId val="4085501"/>
      </c:scatterChart>
      <c:valAx>
        <c:axId val="60106268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85501"/>
        <c:crosses val="autoZero"/>
        <c:crossBetween val="midCat"/>
        <c:dispUnits/>
        <c:majorUnit val="1"/>
        <c:minorUnit val="1"/>
      </c:valAx>
      <c:valAx>
        <c:axId val="408550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0106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'18'!$F$25:$F$26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'18'!$F$27:$F$34</c:f>
              <c:numCache>
                <c:ptCount val="8"/>
                <c:pt idx="0">
                  <c:v>-0.0032592227924308124</c:v>
                </c:pt>
                <c:pt idx="1">
                  <c:v>0.008594568431661164</c:v>
                </c:pt>
                <c:pt idx="2">
                  <c:v>0.017740283247802045</c:v>
                </c:pt>
                <c:pt idx="3">
                  <c:v>0.029832352044131493</c:v>
                </c:pt>
                <c:pt idx="4">
                  <c:v>0.04674384373632494</c:v>
                </c:pt>
                <c:pt idx="5">
                  <c:v>0.06572317035976184</c:v>
                </c:pt>
                <c:pt idx="6">
                  <c:v>0.08834917982787657</c:v>
                </c:pt>
                <c:pt idx="7">
                  <c:v>0.11536778454071688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'18'!$G$25:$G$26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'18'!$G$27:$G$34</c:f>
              <c:numCache>
                <c:ptCount val="8"/>
                <c:pt idx="0">
                  <c:v>0.005760101311479758</c:v>
                </c:pt>
                <c:pt idx="1">
                  <c:v>0.005830548593706488</c:v>
                </c:pt>
                <c:pt idx="2">
                  <c:v>0.006738075347097904</c:v>
                </c:pt>
                <c:pt idx="3">
                  <c:v>0.008685735502778109</c:v>
                </c:pt>
                <c:pt idx="4">
                  <c:v>0.012614207476362865</c:v>
                </c:pt>
                <c:pt idx="5">
                  <c:v>0.018109095490047872</c:v>
                </c:pt>
                <c:pt idx="6">
                  <c:v>0.024880322499370118</c:v>
                </c:pt>
                <c:pt idx="7">
                  <c:v>0.03584109082229383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'18'!$H$25:$H$26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'18'!$H$27:$H$34</c:f>
              <c:numCache>
                <c:ptCount val="8"/>
                <c:pt idx="0">
                  <c:v>-0.0003340720628732325</c:v>
                </c:pt>
                <c:pt idx="1">
                  <c:v>0.0004207498463972984</c:v>
                </c:pt>
                <c:pt idx="2">
                  <c:v>0.00039560983587717086</c:v>
                </c:pt>
                <c:pt idx="3">
                  <c:v>0.00017446062245560993</c:v>
                </c:pt>
                <c:pt idx="4">
                  <c:v>0.00026680181494300126</c:v>
                </c:pt>
                <c:pt idx="5">
                  <c:v>-0.0007707761467159964</c:v>
                </c:pt>
                <c:pt idx="6">
                  <c:v>-0.00255405931053383</c:v>
                </c:pt>
                <c:pt idx="7">
                  <c:v>-0.0038870323958043254</c:v>
                </c:pt>
              </c:numCache>
            </c:numRef>
          </c:yVal>
          <c:smooth val="0"/>
        </c:ser>
        <c:axId val="36769510"/>
        <c:axId val="62490135"/>
      </c:scatterChart>
      <c:valAx>
        <c:axId val="3676951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490135"/>
        <c:crosses val="autoZero"/>
        <c:crossBetween val="midCat"/>
        <c:dispUnits/>
        <c:majorUnit val="1"/>
        <c:minorUnit val="1"/>
      </c:valAx>
      <c:valAx>
        <c:axId val="6249013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6769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'19'!$F$25:$F$26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'19'!$F$27:$F$34</c:f>
              <c:numCache>
                <c:ptCount val="8"/>
                <c:pt idx="0">
                  <c:v>-0.0032299925572878436</c:v>
                </c:pt>
                <c:pt idx="1">
                  <c:v>0.008496848430080799</c:v>
                </c:pt>
                <c:pt idx="2">
                  <c:v>0.01746125730403798</c:v>
                </c:pt>
                <c:pt idx="3">
                  <c:v>0.029392549721865294</c:v>
                </c:pt>
                <c:pt idx="4">
                  <c:v>0.046203472953966124</c:v>
                </c:pt>
                <c:pt idx="5">
                  <c:v>0.06507591268861282</c:v>
                </c:pt>
                <c:pt idx="6">
                  <c:v>0.08764633047937272</c:v>
                </c:pt>
                <c:pt idx="7">
                  <c:v>0.11463731973950933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'19'!$G$25:$G$26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'19'!$G$27:$G$34</c:f>
              <c:numCache>
                <c:ptCount val="8"/>
                <c:pt idx="0">
                  <c:v>0.005716989063761218</c:v>
                </c:pt>
                <c:pt idx="1">
                  <c:v>0.005784997855597783</c:v>
                </c:pt>
                <c:pt idx="2">
                  <c:v>0.006681863797942479</c:v>
                </c:pt>
                <c:pt idx="3">
                  <c:v>0.00860311216732543</c:v>
                </c:pt>
                <c:pt idx="4">
                  <c:v>0.012500866049458544</c:v>
                </c:pt>
                <c:pt idx="5">
                  <c:v>0.017967072693322428</c:v>
                </c:pt>
                <c:pt idx="6">
                  <c:v>0.024695692535652545</c:v>
                </c:pt>
                <c:pt idx="7">
                  <c:v>0.035628105823380316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'19'!$H$25:$H$26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'19'!$H$27:$H$34</c:f>
              <c:numCache>
                <c:ptCount val="8"/>
                <c:pt idx="0">
                  <c:v>-0.0003318970726607349</c:v>
                </c:pt>
                <c:pt idx="1">
                  <c:v>0.0004376649124648922</c:v>
                </c:pt>
                <c:pt idx="2">
                  <c:v>0.00042548000392750773</c:v>
                </c:pt>
                <c:pt idx="3">
                  <c:v>0.00022024930606237455</c:v>
                </c:pt>
                <c:pt idx="4">
                  <c:v>0.0003241043985961285</c:v>
                </c:pt>
                <c:pt idx="5">
                  <c:v>-0.0007053786878298692</c:v>
                </c:pt>
                <c:pt idx="6">
                  <c:v>-0.0024915304259291453</c:v>
                </c:pt>
                <c:pt idx="7">
                  <c:v>-0.003819827141487049</c:v>
                </c:pt>
              </c:numCache>
            </c:numRef>
          </c:yVal>
          <c:smooth val="0"/>
        </c:ser>
        <c:axId val="25540304"/>
        <c:axId val="28536145"/>
      </c:scatterChart>
      <c:valAx>
        <c:axId val="2554030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536145"/>
        <c:crosses val="autoZero"/>
        <c:crossBetween val="midCat"/>
        <c:dispUnits/>
        <c:majorUnit val="1"/>
        <c:minorUnit val="1"/>
      </c:valAx>
      <c:valAx>
        <c:axId val="2853614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5540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'20'!$F$25:$F$26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'20'!$F$27:$F$34</c:f>
              <c:numCache>
                <c:ptCount val="8"/>
                <c:pt idx="0">
                  <c:v>-0.003204439670605084</c:v>
                </c:pt>
                <c:pt idx="1">
                  <c:v>0.008409416398138202</c:v>
                </c:pt>
                <c:pt idx="2">
                  <c:v>0.01722610096670247</c:v>
                </c:pt>
                <c:pt idx="3">
                  <c:v>0.029010025062656642</c:v>
                </c:pt>
                <c:pt idx="4">
                  <c:v>0.045739348370927316</c:v>
                </c:pt>
                <c:pt idx="5">
                  <c:v>0.06453634085213032</c:v>
                </c:pt>
                <c:pt idx="6">
                  <c:v>0.08704797708557108</c:v>
                </c:pt>
                <c:pt idx="7">
                  <c:v>0.11403508771929824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'20'!$G$27:$G$34</c:f>
              <c:numCache>
                <c:ptCount val="8"/>
                <c:pt idx="0">
                  <c:v>0.00567937701396348</c:v>
                </c:pt>
                <c:pt idx="1">
                  <c:v>0.00574203365556749</c:v>
                </c:pt>
                <c:pt idx="2">
                  <c:v>0.006628177586824204</c:v>
                </c:pt>
                <c:pt idx="3">
                  <c:v>0.008530254206945937</c:v>
                </c:pt>
                <c:pt idx="4">
                  <c:v>0.012401539563193698</c:v>
                </c:pt>
                <c:pt idx="5">
                  <c:v>0.017843716433942</c:v>
                </c:pt>
                <c:pt idx="6">
                  <c:v>0.024539026136770496</c:v>
                </c:pt>
                <c:pt idx="7">
                  <c:v>0.03544128177586824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'20'!$H$27:$H$34</c:f>
              <c:numCache>
                <c:ptCount val="8"/>
                <c:pt idx="0">
                  <c:v>-0.0003302154195011338</c:v>
                </c:pt>
                <c:pt idx="1">
                  <c:v>0.00045209750566893423</c:v>
                </c:pt>
                <c:pt idx="2">
                  <c:v>0.0004511278195488722</c:v>
                </c:pt>
                <c:pt idx="3">
                  <c:v>0.000258234872896527</c:v>
                </c:pt>
                <c:pt idx="4">
                  <c:v>0.0003735529299439074</c:v>
                </c:pt>
                <c:pt idx="5">
                  <c:v>-0.0006492421530015515</c:v>
                </c:pt>
                <c:pt idx="6">
                  <c:v>-0.002437641723356009</c:v>
                </c:pt>
                <c:pt idx="7">
                  <c:v>-0.0037616362334407447</c:v>
                </c:pt>
              </c:numCache>
            </c:numRef>
          </c:yVal>
          <c:smooth val="0"/>
        </c:ser>
        <c:axId val="55498714"/>
        <c:axId val="29726379"/>
      </c:scatterChart>
      <c:valAx>
        <c:axId val="5549871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726379"/>
        <c:crosses val="autoZero"/>
        <c:crossBetween val="midCat"/>
        <c:dispUnits/>
        <c:majorUnit val="1"/>
        <c:minorUnit val="1"/>
      </c:valAx>
      <c:valAx>
        <c:axId val="2972637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5498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'C-P'!$B$2:$B$31</c:f>
              <c:numCache>
                <c:ptCount val="30"/>
                <c:pt idx="0">
                  <c:v>-0.014701753469932142</c:v>
                </c:pt>
                <c:pt idx="1">
                  <c:v>-0.013111610752201002</c:v>
                </c:pt>
                <c:pt idx="2">
                  <c:v>-0.01611047128369659</c:v>
                </c:pt>
                <c:pt idx="3">
                  <c:v>-0.01905290340726506</c:v>
                </c:pt>
                <c:pt idx="4">
                  <c:v>-0.013510403740547202</c:v>
                </c:pt>
                <c:pt idx="5">
                  <c:v>-0.006594779256838886</c:v>
                </c:pt>
                <c:pt idx="6">
                  <c:v>-0.0031175828251597594</c:v>
                </c:pt>
                <c:pt idx="7">
                  <c:v>-0.0015880031689905233</c:v>
                </c:pt>
                <c:pt idx="8">
                  <c:v>-0.0007101252262145536</c:v>
                </c:pt>
                <c:pt idx="9">
                  <c:v>-0.0005414701551480902</c:v>
                </c:pt>
                <c:pt idx="10">
                  <c:v>-0.000526086157054741</c:v>
                </c:pt>
                <c:pt idx="11">
                  <c:v>-0.0005538016103241112</c:v>
                </c:pt>
                <c:pt idx="12">
                  <c:v>-0.0005895477481266177</c:v>
                </c:pt>
                <c:pt idx="13">
                  <c:v>-0.0006285504572007641</c:v>
                </c:pt>
                <c:pt idx="14">
                  <c:v>-0.0006650677335078761</c:v>
                </c:pt>
                <c:pt idx="15">
                  <c:v>-0.0006975202873201716</c:v>
                </c:pt>
                <c:pt idx="16">
                  <c:v>-0.0007265160195156863</c:v>
                </c:pt>
                <c:pt idx="17">
                  <c:v>-0.0007505028553897791</c:v>
                </c:pt>
                <c:pt idx="18">
                  <c:v>-0.0007713425720280035</c:v>
                </c:pt>
                <c:pt idx="19">
                  <c:v>-0.0007885635526836739</c:v>
                </c:pt>
                <c:pt idx="20">
                  <c:v>-0.0008038279816449598</c:v>
                </c:pt>
                <c:pt idx="21">
                  <c:v>-0.0008166128672380708</c:v>
                </c:pt>
                <c:pt idx="22">
                  <c:v>-0.0008275709791559192</c:v>
                </c:pt>
                <c:pt idx="23">
                  <c:v>-0.0008374449050353372</c:v>
                </c:pt>
                <c:pt idx="24">
                  <c:v>-0.0008458841974550886</c:v>
                </c:pt>
                <c:pt idx="25">
                  <c:v>-0.0008533127914809157</c:v>
                </c:pt>
                <c:pt idx="26">
                  <c:v>-0.0008599361625799481</c:v>
                </c:pt>
                <c:pt idx="27">
                  <c:v>-0.0008663925113279588</c:v>
                </c:pt>
                <c:pt idx="28">
                  <c:v>-0.000871400321476405</c:v>
                </c:pt>
                <c:pt idx="29">
                  <c:v>-0.00087529367636779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'C-P'!$C$2:$C$31</c:f>
              <c:numCache>
                <c:ptCount val="30"/>
                <c:pt idx="0">
                  <c:v>-0.013846656156031863</c:v>
                </c:pt>
                <c:pt idx="1">
                  <c:v>-0.012271519048063296</c:v>
                </c:pt>
                <c:pt idx="2">
                  <c:v>-0.0147159493788989</c:v>
                </c:pt>
                <c:pt idx="3">
                  <c:v>-0.01852254380406458</c:v>
                </c:pt>
                <c:pt idx="4">
                  <c:v>-0.012789400322587227</c:v>
                </c:pt>
                <c:pt idx="5">
                  <c:v>-0.006539171867287142</c:v>
                </c:pt>
                <c:pt idx="6">
                  <c:v>-0.0035687930275751906</c:v>
                </c:pt>
                <c:pt idx="7">
                  <c:v>-0.0021826528497587393</c:v>
                </c:pt>
                <c:pt idx="8">
                  <c:v>-0.00117704339195567</c:v>
                </c:pt>
                <c:pt idx="9">
                  <c:v>-0.0007960436215479757</c:v>
                </c:pt>
                <c:pt idx="10">
                  <c:v>-0.0006071374461818952</c:v>
                </c:pt>
                <c:pt idx="11">
                  <c:v>-0.0005041190602031474</c:v>
                </c:pt>
                <c:pt idx="12">
                  <c:v>-0.0004433849824390906</c:v>
                </c:pt>
                <c:pt idx="13">
                  <c:v>-0.0004081491451536944</c:v>
                </c:pt>
                <c:pt idx="14">
                  <c:v>-0.0003869723602160156</c:v>
                </c:pt>
                <c:pt idx="15">
                  <c:v>-0.0003740272932429451</c:v>
                </c:pt>
                <c:pt idx="16">
                  <c:v>-0.000366420469773013</c:v>
                </c:pt>
                <c:pt idx="17">
                  <c:v>-0.0003611968878844867</c:v>
                </c:pt>
                <c:pt idx="18">
                  <c:v>-0.0003580057501532097</c:v>
                </c:pt>
                <c:pt idx="19">
                  <c:v>-0.0003557941872478209</c:v>
                </c:pt>
                <c:pt idx="20">
                  <c:v>-0.0003545770350355048</c:v>
                </c:pt>
                <c:pt idx="21">
                  <c:v>-0.00035371905900303017</c:v>
                </c:pt>
                <c:pt idx="22">
                  <c:v>-0.00035313426865223084</c:v>
                </c:pt>
                <c:pt idx="23">
                  <c:v>-0.0003529668103399629</c:v>
                </c:pt>
                <c:pt idx="24">
                  <c:v>-0.0003529098042725858</c:v>
                </c:pt>
                <c:pt idx="25">
                  <c:v>-0.00035296371800898406</c:v>
                </c:pt>
                <c:pt idx="26">
                  <c:v>-0.00035307239468210163</c:v>
                </c:pt>
                <c:pt idx="27">
                  <c:v>-0.0003535723479190378</c:v>
                </c:pt>
                <c:pt idx="28">
                  <c:v>-0.0003536349968837441</c:v>
                </c:pt>
                <c:pt idx="29">
                  <c:v>-0.00035338345864661643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'C-P'!$D$2:$D$31</c:f>
              <c:numCache>
                <c:ptCount val="30"/>
                <c:pt idx="0">
                  <c:v>-0.01300428865979844</c:v>
                </c:pt>
                <c:pt idx="1">
                  <c:v>-0.01141303577971732</c:v>
                </c:pt>
                <c:pt idx="2">
                  <c:v>-0.013345709219454445</c:v>
                </c:pt>
                <c:pt idx="3">
                  <c:v>-0.018052841023952406</c:v>
                </c:pt>
                <c:pt idx="4">
                  <c:v>-0.01222052558717667</c:v>
                </c:pt>
                <c:pt idx="5">
                  <c:v>-0.006619792354819072</c:v>
                </c:pt>
                <c:pt idx="6">
                  <c:v>-0.004094711618571224</c:v>
                </c:pt>
                <c:pt idx="7">
                  <c:v>-0.0028216635297043974</c:v>
                </c:pt>
                <c:pt idx="8">
                  <c:v>-0.0016796519632851512</c:v>
                </c:pt>
                <c:pt idx="9">
                  <c:v>-0.001096855216440778</c:v>
                </c:pt>
                <c:pt idx="10">
                  <c:v>-0.0007457669532538037</c:v>
                </c:pt>
                <c:pt idx="11">
                  <c:v>-0.000521200091718954</c:v>
                </c:pt>
                <c:pt idx="12">
                  <c:v>-0.00037079692514928883</c:v>
                </c:pt>
                <c:pt idx="13">
                  <c:v>-0.0002667127809295168</c:v>
                </c:pt>
                <c:pt idx="14">
                  <c:v>-0.00019206303585813972</c:v>
                </c:pt>
                <c:pt idx="15">
                  <c:v>-0.00013707653971818765</c:v>
                </c:pt>
                <c:pt idx="16">
                  <c:v>-9.558734792173543E-05</c:v>
                </c:pt>
                <c:pt idx="17">
                  <c:v>-6.330234538854665E-05</c:v>
                </c:pt>
                <c:pt idx="18">
                  <c:v>-3.783709235042482E-05</c:v>
                </c:pt>
                <c:pt idx="19">
                  <c:v>-1.7583803096692064E-05</c:v>
                </c:pt>
                <c:pt idx="20">
                  <c:v>-1.0719785153248153E-06</c:v>
                </c:pt>
                <c:pt idx="21">
                  <c:v>1.2478577356540952E-05</c:v>
                </c:pt>
                <c:pt idx="22">
                  <c:v>2.379692420456463E-05</c:v>
                </c:pt>
                <c:pt idx="23">
                  <c:v>3.330292874801797E-05</c:v>
                </c:pt>
                <c:pt idx="24">
                  <c:v>4.1275595451213416E-05</c:v>
                </c:pt>
                <c:pt idx="25">
                  <c:v>4.8105550678492065E-05</c:v>
                </c:pt>
                <c:pt idx="26">
                  <c:v>5.4063677916328136E-05</c:v>
                </c:pt>
                <c:pt idx="27">
                  <c:v>5.909623432641159E-05</c:v>
                </c:pt>
                <c:pt idx="28">
                  <c:v>6.36467515159778E-05</c:v>
                </c:pt>
                <c:pt idx="29">
                  <c:v>6.779192880159595E-05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'C-P'!$E$2:$E$31</c:f>
              <c:numCache>
                <c:ptCount val="30"/>
                <c:pt idx="0">
                  <c:v>-0.012174650981231874</c:v>
                </c:pt>
                <c:pt idx="1">
                  <c:v>-0.010536160947163076</c:v>
                </c:pt>
                <c:pt idx="2">
                  <c:v>-0.011999750805363224</c:v>
                </c:pt>
                <c:pt idx="3">
                  <c:v>-0.017643795066928536</c:v>
                </c:pt>
                <c:pt idx="4">
                  <c:v>-0.011803779534315531</c:v>
                </c:pt>
                <c:pt idx="5">
                  <c:v>-0.006836640719434674</c:v>
                </c:pt>
                <c:pt idx="6">
                  <c:v>-0.004695338598147858</c:v>
                </c:pt>
                <c:pt idx="7">
                  <c:v>-0.003505035208827498</c:v>
                </c:pt>
                <c:pt idx="8">
                  <c:v>-0.002217950940202997</c:v>
                </c:pt>
                <c:pt idx="9">
                  <c:v>-0.0014439049398264972</c:v>
                </c:pt>
                <c:pt idx="10">
                  <c:v>-0.0009419746782704662</c:v>
                </c:pt>
                <c:pt idx="11">
                  <c:v>-0.000605044704871531</c:v>
                </c:pt>
                <c:pt idx="12">
                  <c:v>-0.0003717835762572125</c:v>
                </c:pt>
                <c:pt idx="13">
                  <c:v>-0.00020424136452823125</c:v>
                </c:pt>
                <c:pt idx="14">
                  <c:v>-8.033976043424857E-05</c:v>
                </c:pt>
                <c:pt idx="15">
                  <c:v>1.333197325410079E-05</c:v>
                </c:pt>
                <c:pt idx="16">
                  <c:v>8.598334603814647E-05</c:v>
                </c:pt>
                <c:pt idx="17">
                  <c:v>0.00014318077209804112</c:v>
                </c:pt>
                <c:pt idx="18">
                  <c:v>0.00018916340138035116</c:v>
                </c:pt>
                <c:pt idx="19">
                  <c:v>0.00022606759976971256</c:v>
                </c:pt>
                <c:pt idx="20">
                  <c:v>0.00025668718791558003</c:v>
                </c:pt>
                <c:pt idx="21">
                  <c:v>0.0002819800418406423</c:v>
                </c:pt>
                <c:pt idx="22">
                  <c:v>0.0003032225994144674</c:v>
                </c:pt>
                <c:pt idx="23">
                  <c:v>0.0003213643122286056</c:v>
                </c:pt>
                <c:pt idx="24">
                  <c:v>0.0003366720017163095</c:v>
                </c:pt>
                <c:pt idx="25">
                  <c:v>0.00034989501458151267</c:v>
                </c:pt>
                <c:pt idx="26">
                  <c:v>0.00036147205521534103</c:v>
                </c:pt>
                <c:pt idx="27">
                  <c:v>0.00037161323540838963</c:v>
                </c:pt>
                <c:pt idx="28">
                  <c:v>0.0003804449237227608</c:v>
                </c:pt>
                <c:pt idx="29">
                  <c:v>0.00038823248597684695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'C-P'!$F$2:$F$31</c:f>
              <c:numCache>
                <c:ptCount val="30"/>
                <c:pt idx="0">
                  <c:v>-0.011357743120332161</c:v>
                </c:pt>
                <c:pt idx="1">
                  <c:v>-0.009640894550400564</c:v>
                </c:pt>
                <c:pt idx="2">
                  <c:v>-0.010678074136625235</c:v>
                </c:pt>
                <c:pt idx="3">
                  <c:v>-0.01729540593299297</c:v>
                </c:pt>
                <c:pt idx="4">
                  <c:v>-0.011539162164003811</c:v>
                </c:pt>
                <c:pt idx="5">
                  <c:v>-0.007189716961133949</c:v>
                </c:pt>
                <c:pt idx="6">
                  <c:v>-0.005370673966305094</c:v>
                </c:pt>
                <c:pt idx="7">
                  <c:v>-0.00423276788712804</c:v>
                </c:pt>
                <c:pt idx="8">
                  <c:v>-0.002791940322709207</c:v>
                </c:pt>
                <c:pt idx="9">
                  <c:v>-0.0018371927917051332</c:v>
                </c:pt>
                <c:pt idx="10">
                  <c:v>-0.001195760621231883</c:v>
                </c:pt>
                <c:pt idx="11">
                  <c:v>-0.0007556528996608786</c:v>
                </c:pt>
                <c:pt idx="12">
                  <c:v>-0.0004463449357628614</c:v>
                </c:pt>
                <c:pt idx="13">
                  <c:v>-0.00022073489594983764</c:v>
                </c:pt>
                <c:pt idx="14">
                  <c:v>-5.1802533944341855E-05</c:v>
                </c:pt>
                <c:pt idx="15">
                  <c:v>7.719824567392012E-05</c:v>
                </c:pt>
                <c:pt idx="16">
                  <c:v>0.00017829161210663254</c:v>
                </c:pt>
                <c:pt idx="17">
                  <c:v>0.00025825246457527673</c:v>
                </c:pt>
                <c:pt idx="18">
                  <c:v>0.0003229957310391181</c:v>
                </c:pt>
                <c:pt idx="19">
                  <c:v>0.0003751600213513929</c:v>
                </c:pt>
                <c:pt idx="20">
                  <c:v>0.0004187004642572101</c:v>
                </c:pt>
                <c:pt idx="21">
                  <c:v>0.00045478533444927435</c:v>
                </c:pt>
                <c:pt idx="22">
                  <c:v>0.00048514275697747683</c:v>
                </c:pt>
                <c:pt idx="23">
                  <c:v>0.0005112173401017998</c:v>
                </c:pt>
                <c:pt idx="24">
                  <c:v>0.0005332794145227018</c:v>
                </c:pt>
                <c:pt idx="25">
                  <c:v>0.0005524046737000773</c:v>
                </c:pt>
                <c:pt idx="26">
                  <c:v>0.0005691527372149372</c:v>
                </c:pt>
                <c:pt idx="27">
                  <c:v>0.0005839786553268958</c:v>
                </c:pt>
                <c:pt idx="28">
                  <c:v>0.000596759519736605</c:v>
                </c:pt>
                <c:pt idx="29">
                  <c:v>0.0006079382128791366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'C-P'!$G$2:$G$31</c:f>
              <c:numCache>
                <c:ptCount val="30"/>
                <c:pt idx="0">
                  <c:v>-0.010553565077099302</c:v>
                </c:pt>
                <c:pt idx="1">
                  <c:v>-0.008727236589429784</c:v>
                </c:pt>
                <c:pt idx="2">
                  <c:v>-0.009380679213240484</c:v>
                </c:pt>
                <c:pt idx="3">
                  <c:v>-0.017007673622145714</c:v>
                </c:pt>
                <c:pt idx="4">
                  <c:v>-0.01142667347624151</c:v>
                </c:pt>
                <c:pt idx="5">
                  <c:v>-0.007679021079916896</c:v>
                </c:pt>
                <c:pt idx="6">
                  <c:v>-0.006120717723042932</c:v>
                </c:pt>
                <c:pt idx="7">
                  <c:v>-0.005004861564606026</c:v>
                </c:pt>
                <c:pt idx="8">
                  <c:v>-0.003401620110803783</c:v>
                </c:pt>
                <c:pt idx="9">
                  <c:v>-0.002276718772076686</c:v>
                </c:pt>
                <c:pt idx="10">
                  <c:v>-0.0015071247821380539</c:v>
                </c:pt>
                <c:pt idx="11">
                  <c:v>-0.0009730246760869965</c:v>
                </c:pt>
                <c:pt idx="12">
                  <c:v>-0.0005944810036662356</c:v>
                </c:pt>
                <c:pt idx="13">
                  <c:v>-0.0003161933751943361</c:v>
                </c:pt>
                <c:pt idx="14">
                  <c:v>-0.00010645135638841967</c:v>
                </c:pt>
                <c:pt idx="15">
                  <c:v>5.452227754127034E-05</c:v>
                </c:pt>
                <c:pt idx="16">
                  <c:v>0.00018133745028372302</c:v>
                </c:pt>
                <c:pt idx="17">
                  <c:v>0.00028191273204315986</c:v>
                </c:pt>
                <c:pt idx="18">
                  <c:v>0.0003636598966258759</c:v>
                </c:pt>
                <c:pt idx="19">
                  <c:v>0.0004296934616483492</c:v>
                </c:pt>
                <c:pt idx="20">
                  <c:v>0.0004849678505095649</c:v>
                </c:pt>
                <c:pt idx="21">
                  <c:v>0.000530894455182437</c:v>
                </c:pt>
                <c:pt idx="22">
                  <c:v>0.0005695573968935936</c:v>
                </c:pt>
                <c:pt idx="23">
                  <c:v>0.0006028620123676007</c:v>
                </c:pt>
                <c:pt idx="24">
                  <c:v>0.0006310978338703904</c:v>
                </c:pt>
                <c:pt idx="25">
                  <c:v>0.0006556345280341865</c:v>
                </c:pt>
                <c:pt idx="26">
                  <c:v>0.0006771057239151163</c:v>
                </c:pt>
                <c:pt idx="27">
                  <c:v>0.0006961924940819307</c:v>
                </c:pt>
                <c:pt idx="28">
                  <c:v>0.0007125905395575106</c:v>
                </c:pt>
                <c:pt idx="29">
                  <c:v>0.000726909109508465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'C-P'!$H$2:$H$31</c:f>
              <c:numCache>
                <c:ptCount val="30"/>
                <c:pt idx="0">
                  <c:v>-0.009762116851533298</c:v>
                </c:pt>
                <c:pt idx="1">
                  <c:v>-0.007795187064250734</c:v>
                </c:pt>
                <c:pt idx="2">
                  <c:v>-0.008107566035208963</c:v>
                </c:pt>
                <c:pt idx="3">
                  <c:v>-0.016780598134386763</c:v>
                </c:pt>
                <c:pt idx="4">
                  <c:v>-0.011466313471028628</c:v>
                </c:pt>
                <c:pt idx="5">
                  <c:v>-0.008304553075783518</c:v>
                </c:pt>
                <c:pt idx="6">
                  <c:v>-0.006945469868361372</c:v>
                </c:pt>
                <c:pt idx="7">
                  <c:v>-0.0058213162412614535</c:v>
                </c:pt>
                <c:pt idx="8">
                  <c:v>-0.004046990304486723</c:v>
                </c:pt>
                <c:pt idx="9">
                  <c:v>-0.0027624828809411552</c:v>
                </c:pt>
                <c:pt idx="10">
                  <c:v>-0.0018760671609889786</c:v>
                </c:pt>
                <c:pt idx="11">
                  <c:v>-0.0012571600341498847</c:v>
                </c:pt>
                <c:pt idx="12">
                  <c:v>-0.0008161917799673355</c:v>
                </c:pt>
                <c:pt idx="13">
                  <c:v>-0.0004906168022617266</c:v>
                </c:pt>
                <c:pt idx="14">
                  <c:v>-0.00024428622776648257</c:v>
                </c:pt>
                <c:pt idx="15">
                  <c:v>-5.469593114384823E-05</c:v>
                </c:pt>
                <c:pt idx="16">
                  <c:v>9.512086056941756E-05</c:v>
                </c:pt>
                <c:pt idx="17">
                  <c:v>0.00021416157450169062</c:v>
                </c:pt>
                <c:pt idx="18">
                  <c:v>0.00031115589814062527</c:v>
                </c:pt>
                <c:pt idx="19">
                  <c:v>0.000389667920660581</c:v>
                </c:pt>
                <c:pt idx="20">
                  <c:v>0.0004554893466726445</c:v>
                </c:pt>
                <c:pt idx="21">
                  <c:v>0.0005103074040401293</c:v>
                </c:pt>
                <c:pt idx="22">
                  <c:v>0.000556466519162818</c:v>
                </c:pt>
                <c:pt idx="23">
                  <c:v>0.0005962983290260084</c:v>
                </c:pt>
                <c:pt idx="24">
                  <c:v>0.0006301272597593766</c:v>
                </c:pt>
                <c:pt idx="25">
                  <c:v>0.0006595845775838403</c:v>
                </c:pt>
                <c:pt idx="26">
                  <c:v>0.000685331015315879</c:v>
                </c:pt>
                <c:pt idx="27">
                  <c:v>0.000708254751673494</c:v>
                </c:pt>
                <c:pt idx="28">
                  <c:v>0.0007279379831854767</c:v>
                </c:pt>
                <c:pt idx="29">
                  <c:v>0.0007451451758648318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'C-P'!$I$2:$I$31</c:f>
              <c:numCache>
                <c:ptCount val="30"/>
                <c:pt idx="0">
                  <c:v>-0.00898339844363415</c:v>
                </c:pt>
                <c:pt idx="1">
                  <c:v>-0.006844745974863418</c:v>
                </c:pt>
                <c:pt idx="2">
                  <c:v>-0.00685873460253068</c:v>
                </c:pt>
                <c:pt idx="3">
                  <c:v>-0.01661417946971612</c:v>
                </c:pt>
                <c:pt idx="4">
                  <c:v>-0.011658082148365164</c:v>
                </c:pt>
                <c:pt idx="5">
                  <c:v>-0.00906631294873381</c:v>
                </c:pt>
                <c:pt idx="6">
                  <c:v>-0.007844930402260412</c:v>
                </c:pt>
                <c:pt idx="7">
                  <c:v>-0.006682131917094323</c:v>
                </c:pt>
                <c:pt idx="8">
                  <c:v>-0.004728050903758028</c:v>
                </c:pt>
                <c:pt idx="9">
                  <c:v>-0.0032944851182985417</c:v>
                </c:pt>
                <c:pt idx="10">
                  <c:v>-0.002302587757784658</c:v>
                </c:pt>
                <c:pt idx="11">
                  <c:v>-0.0016080589738495434</c:v>
                </c:pt>
                <c:pt idx="12">
                  <c:v>-0.0011114772646661603</c:v>
                </c:pt>
                <c:pt idx="13">
                  <c:v>-0.0007440051771520086</c:v>
                </c:pt>
                <c:pt idx="14">
                  <c:v>-0.00046530714807852935</c:v>
                </c:pt>
                <c:pt idx="15">
                  <c:v>-0.00025045638038143645</c:v>
                </c:pt>
                <c:pt idx="16">
                  <c:v>-8.035815703628414E-05</c:v>
                </c:pt>
                <c:pt idx="17">
                  <c:v>5.4998991950869214E-05</c:v>
                </c:pt>
                <c:pt idx="18">
                  <c:v>0.00016548373558336518</c:v>
                </c:pt>
                <c:pt idx="19">
                  <c:v>0.0002550833983880887</c:v>
                </c:pt>
                <c:pt idx="20">
                  <c:v>0.00033026495274644926</c:v>
                </c:pt>
                <c:pt idx="21">
                  <c:v>0.00039302418102235255</c:v>
                </c:pt>
                <c:pt idx="22">
                  <c:v>0.0004458701237851489</c:v>
                </c:pt>
                <c:pt idx="23">
                  <c:v>0.0004915262900770227</c:v>
                </c:pt>
                <c:pt idx="24">
                  <c:v>0.0005303676921896584</c:v>
                </c:pt>
                <c:pt idx="25">
                  <c:v>0.000564254822349038</c:v>
                </c:pt>
                <c:pt idx="26">
                  <c:v>0.0005938286114172252</c:v>
                </c:pt>
                <c:pt idx="27">
                  <c:v>0.0006201654281015861</c:v>
                </c:pt>
                <c:pt idx="28">
                  <c:v>0.0006428018506205043</c:v>
                </c:pt>
                <c:pt idx="29">
                  <c:v>0.000662646411948237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'C-P'!$J$2:$J$31</c:f>
              <c:numCache>
                <c:ptCount val="30"/>
                <c:pt idx="0">
                  <c:v>-0.008217409853401855</c:v>
                </c:pt>
                <c:pt idx="1">
                  <c:v>-0.005875913321267831</c:v>
                </c:pt>
                <c:pt idx="2">
                  <c:v>-0.005634184915205629</c:v>
                </c:pt>
                <c:pt idx="3">
                  <c:v>-0.01650841762813378</c:v>
                </c:pt>
                <c:pt idx="4">
                  <c:v>-0.01200197950825112</c:v>
                </c:pt>
                <c:pt idx="5">
                  <c:v>-0.009964300698767779</c:v>
                </c:pt>
                <c:pt idx="6">
                  <c:v>-0.008819099324740056</c:v>
                </c:pt>
                <c:pt idx="7">
                  <c:v>-0.007587308592104635</c:v>
                </c:pt>
                <c:pt idx="8">
                  <c:v>-0.0054448019086176976</c:v>
                </c:pt>
                <c:pt idx="9">
                  <c:v>-0.0038727254841488448</c:v>
                </c:pt>
                <c:pt idx="10">
                  <c:v>-0.002786686572525091</c:v>
                </c:pt>
                <c:pt idx="11">
                  <c:v>-0.002025721495185973</c:v>
                </c:pt>
                <c:pt idx="12">
                  <c:v>-0.0014803374577627105</c:v>
                </c:pt>
                <c:pt idx="13">
                  <c:v>-0.0010763584998651834</c:v>
                </c:pt>
                <c:pt idx="14">
                  <c:v>-0.0007695141173245613</c:v>
                </c:pt>
                <c:pt idx="15">
                  <c:v>-0.000532759070171493</c:v>
                </c:pt>
                <c:pt idx="16">
                  <c:v>-0.0003450996025333806</c:v>
                </c:pt>
                <c:pt idx="17">
                  <c:v>-0.00019557501560930456</c:v>
                </c:pt>
                <c:pt idx="18">
                  <c:v>-7.335659104590374E-05</c:v>
                </c:pt>
                <c:pt idx="19">
                  <c:v>2.593989483087259E-05</c:v>
                </c:pt>
                <c:pt idx="20">
                  <c:v>0.00010929466873097924</c:v>
                </c:pt>
                <c:pt idx="21">
                  <c:v>0.000179044786129106</c:v>
                </c:pt>
                <c:pt idx="22">
                  <c:v>0.00023776821076058668</c:v>
                </c:pt>
                <c:pt idx="23">
                  <c:v>0.0002885458955206432</c:v>
                </c:pt>
                <c:pt idx="24">
                  <c:v>0.00033181913116123694</c:v>
                </c:pt>
                <c:pt idx="25">
                  <c:v>0.00036964526232978034</c:v>
                </c:pt>
                <c:pt idx="26">
                  <c:v>0.0004025985122191539</c:v>
                </c:pt>
                <c:pt idx="27">
                  <c:v>0.00043192452336620604</c:v>
                </c:pt>
                <c:pt idx="28">
                  <c:v>0.00045718214186259284</c:v>
                </c:pt>
                <c:pt idx="29">
                  <c:v>0.0004794128177586822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'C-P'!$K$2:$K$31</c:f>
              <c:numCache>
                <c:ptCount val="30"/>
                <c:pt idx="0">
                  <c:v>-0.007464151080836416</c:v>
                </c:pt>
                <c:pt idx="1">
                  <c:v>-0.004888689103463975</c:v>
                </c:pt>
                <c:pt idx="2">
                  <c:v>-0.0044339169732338125</c:v>
                </c:pt>
                <c:pt idx="3">
                  <c:v>-0.016463312609639742</c:v>
                </c:pt>
                <c:pt idx="4">
                  <c:v>-0.012498005550686492</c:v>
                </c:pt>
                <c:pt idx="5">
                  <c:v>-0.010998516325885417</c:v>
                </c:pt>
                <c:pt idx="6">
                  <c:v>-0.0098679766358003</c:v>
                </c:pt>
                <c:pt idx="7">
                  <c:v>-0.00853684626629239</c:v>
                </c:pt>
                <c:pt idx="8">
                  <c:v>-0.006197243319065731</c:v>
                </c:pt>
                <c:pt idx="9">
                  <c:v>-0.004497203978492065</c:v>
                </c:pt>
                <c:pt idx="10">
                  <c:v>-0.0033283636052102786</c:v>
                </c:pt>
                <c:pt idx="11">
                  <c:v>-0.0025101475981591723</c:v>
                </c:pt>
                <c:pt idx="12">
                  <c:v>-0.0019227723592569862</c:v>
                </c:pt>
                <c:pt idx="13">
                  <c:v>-0.00148767677040125</c:v>
                </c:pt>
                <c:pt idx="14">
                  <c:v>-0.001156907135504578</c:v>
                </c:pt>
                <c:pt idx="15">
                  <c:v>-0.0009016040005140188</c:v>
                </c:pt>
                <c:pt idx="16">
                  <c:v>-0.0006991034759218731</c:v>
                </c:pt>
                <c:pt idx="17">
                  <c:v>-0.0005375604481788303</c:v>
                </c:pt>
                <c:pt idx="18">
                  <c:v>-0.00040536508174718105</c:v>
                </c:pt>
                <c:pt idx="19">
                  <c:v>-0.0002977625900110674</c:v>
                </c:pt>
                <c:pt idx="20">
                  <c:v>-0.00020742150537376557</c:v>
                </c:pt>
                <c:pt idx="21">
                  <c:v>-0.00013163078063961001</c:v>
                </c:pt>
                <c:pt idx="22">
                  <c:v>-6.783921991086826E-05</c:v>
                </c:pt>
                <c:pt idx="23">
                  <c:v>-1.2642854643129045E-05</c:v>
                </c:pt>
                <c:pt idx="24">
                  <c:v>3.448157667411238E-05</c:v>
                </c:pt>
                <c:pt idx="25">
                  <c:v>7.575589752606762E-05</c:v>
                </c:pt>
                <c:pt idx="26">
                  <c:v>0.00011164071772166561</c:v>
                </c:pt>
                <c:pt idx="27">
                  <c:v>0.0001435320374673539</c:v>
                </c:pt>
                <c:pt idx="28">
                  <c:v>0.0001710788569117428</c:v>
                </c:pt>
                <c:pt idx="29">
                  <c:v>0.00019544439329616595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'C-P'!$L$2:$L$31</c:f>
              <c:numCache>
                <c:ptCount val="30"/>
                <c:pt idx="0">
                  <c:v>-0.006723622125937833</c:v>
                </c:pt>
                <c:pt idx="1">
                  <c:v>-0.0038830733214518538</c:v>
                </c:pt>
                <c:pt idx="2">
                  <c:v>-0.0032579307766152314</c:v>
                </c:pt>
                <c:pt idx="3">
                  <c:v>-0.016478864414234018</c:v>
                </c:pt>
                <c:pt idx="4">
                  <c:v>-0.013146160275671287</c:v>
                </c:pt>
                <c:pt idx="5">
                  <c:v>-0.012168959830086729</c:v>
                </c:pt>
                <c:pt idx="6">
                  <c:v>-0.010991562335441145</c:v>
                </c:pt>
                <c:pt idx="7">
                  <c:v>-0.009530744939657589</c:v>
                </c:pt>
                <c:pt idx="8">
                  <c:v>-0.00698537513510213</c:v>
                </c:pt>
                <c:pt idx="9">
                  <c:v>-0.005167920601328202</c:v>
                </c:pt>
                <c:pt idx="10">
                  <c:v>-0.003927618855840221</c:v>
                </c:pt>
                <c:pt idx="11">
                  <c:v>-0.003061337282769142</c:v>
                </c:pt>
                <c:pt idx="12">
                  <c:v>-0.002438781969148987</c:v>
                </c:pt>
                <c:pt idx="13">
                  <c:v>-0.0019779599887602083</c:v>
                </c:pt>
                <c:pt idx="14">
                  <c:v>-0.0016274862026185782</c:v>
                </c:pt>
                <c:pt idx="15">
                  <c:v>-0.0013569911714090143</c:v>
                </c:pt>
                <c:pt idx="16">
                  <c:v>-0.0011423697772017616</c:v>
                </c:pt>
                <c:pt idx="17">
                  <c:v>-0.0009709573057577088</c:v>
                </c:pt>
                <c:pt idx="18">
                  <c:v>-0.0008305417365204685</c:v>
                </c:pt>
                <c:pt idx="19">
                  <c:v>-0.0007160240561377325</c:v>
                </c:pt>
                <c:pt idx="20">
                  <c:v>-0.0006198835695677861</c:v>
                </c:pt>
                <c:pt idx="21">
                  <c:v>-0.000539002519283795</c:v>
                </c:pt>
                <c:pt idx="22">
                  <c:v>-0.0004709521682292163</c:v>
                </c:pt>
                <c:pt idx="23">
                  <c:v>-0.0004120399604142953</c:v>
                </c:pt>
                <c:pt idx="24">
                  <c:v>-0.0003616449712717171</c:v>
                </c:pt>
                <c:pt idx="25">
                  <c:v>-0.0003174132720621019</c:v>
                </c:pt>
                <c:pt idx="26">
                  <c:v>-0.0002790447720752388</c:v>
                </c:pt>
                <c:pt idx="27">
                  <c:v>-0.00024501202959496815</c:v>
                </c:pt>
                <c:pt idx="28">
                  <c:v>-0.0002155080042320458</c:v>
                </c:pt>
                <c:pt idx="29">
                  <c:v>-0.00018925886143931255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'C-P'!$M$2:$M$31</c:f>
              <c:numCache>
                <c:ptCount val="30"/>
                <c:pt idx="0">
                  <c:v>-0.005995822988706103</c:v>
                </c:pt>
                <c:pt idx="1">
                  <c:v>-0.0028590659752314607</c:v>
                </c:pt>
                <c:pt idx="2">
                  <c:v>-0.0021062263253498834</c:v>
                </c:pt>
                <c:pt idx="3">
                  <c:v>-0.016555073041916595</c:v>
                </c:pt>
                <c:pt idx="4">
                  <c:v>-0.013946443683205497</c:v>
                </c:pt>
                <c:pt idx="5">
                  <c:v>-0.013475631211371714</c:v>
                </c:pt>
                <c:pt idx="6">
                  <c:v>-0.012189856423662595</c:v>
                </c:pt>
                <c:pt idx="7">
                  <c:v>-0.010569004612200226</c:v>
                </c:pt>
                <c:pt idx="8">
                  <c:v>-0.007809197356726894</c:v>
                </c:pt>
                <c:pt idx="9">
                  <c:v>-0.005884875352657255</c:v>
                </c:pt>
                <c:pt idx="10">
                  <c:v>-0.004584452324414916</c:v>
                </c:pt>
                <c:pt idx="11">
                  <c:v>-0.003679290549015883</c:v>
                </c:pt>
                <c:pt idx="12">
                  <c:v>-0.003028366287438713</c:v>
                </c:pt>
                <c:pt idx="13">
                  <c:v>-0.002547208154942059</c:v>
                </c:pt>
                <c:pt idx="14">
                  <c:v>-0.0021812513186665644</c:v>
                </c:pt>
                <c:pt idx="15">
                  <c:v>-0.001898920582856478</c:v>
                </c:pt>
                <c:pt idx="16">
                  <c:v>-0.0016748985063730465</c:v>
                </c:pt>
                <c:pt idx="17">
                  <c:v>-0.0014957655883459401</c:v>
                </c:pt>
                <c:pt idx="18">
                  <c:v>-0.0013488865553657635</c:v>
                </c:pt>
                <c:pt idx="19">
                  <c:v>-0.0012288445035491223</c:v>
                </c:pt>
                <c:pt idx="20">
                  <c:v>-0.0011280915238510826</c:v>
                </c:pt>
                <c:pt idx="21">
                  <c:v>-0.0010430704298034508</c:v>
                </c:pt>
                <c:pt idx="22">
                  <c:v>-0.0009715706341944562</c:v>
                </c:pt>
                <c:pt idx="23">
                  <c:v>-0.0009096454217928556</c:v>
                </c:pt>
                <c:pt idx="24">
                  <c:v>-0.0008565605126762479</c:v>
                </c:pt>
                <c:pt idx="25">
                  <c:v>-0.0008098622464347265</c:v>
                </c:pt>
                <c:pt idx="26">
                  <c:v>-0.0007694579571715593</c:v>
                </c:pt>
                <c:pt idx="27">
                  <c:v>-0.0007337076778207623</c:v>
                </c:pt>
                <c:pt idx="28">
                  <c:v>-0.0007025784415687752</c:v>
                </c:pt>
                <c:pt idx="29">
                  <c:v>-0.0006746969464477533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'C-P'!$N$2:$N$31</c:f>
              <c:numCache>
                <c:ptCount val="30"/>
                <c:pt idx="0">
                  <c:v>-0.005280753669141228</c:v>
                </c:pt>
                <c:pt idx="1">
                  <c:v>-0.0018166670648028013</c:v>
                </c:pt>
                <c:pt idx="2">
                  <c:v>-0.0009788036194377705</c:v>
                </c:pt>
                <c:pt idx="3">
                  <c:v>-0.016691938492687478</c:v>
                </c:pt>
                <c:pt idx="4">
                  <c:v>-0.014898855773289126</c:v>
                </c:pt>
                <c:pt idx="5">
                  <c:v>-0.014918530469740371</c:v>
                </c:pt>
                <c:pt idx="6">
                  <c:v>-0.013462858900464645</c:v>
                </c:pt>
                <c:pt idx="7">
                  <c:v>-0.011651625283920308</c:v>
                </c:pt>
                <c:pt idx="8">
                  <c:v>-0.008668709983940023</c:v>
                </c:pt>
                <c:pt idx="9">
                  <c:v>-0.006648068232479225</c:v>
                </c:pt>
                <c:pt idx="10">
                  <c:v>-0.005298864010934365</c:v>
                </c:pt>
                <c:pt idx="11">
                  <c:v>-0.004364007396899393</c:v>
                </c:pt>
                <c:pt idx="12">
                  <c:v>-0.003691525314126166</c:v>
                </c:pt>
                <c:pt idx="13">
                  <c:v>-0.003195421268946802</c:v>
                </c:pt>
                <c:pt idx="14">
                  <c:v>-0.002818202483648535</c:v>
                </c:pt>
                <c:pt idx="15">
                  <c:v>-0.0025273922348564106</c:v>
                </c:pt>
                <c:pt idx="16">
                  <c:v>-0.0022966896634357254</c:v>
                </c:pt>
                <c:pt idx="17">
                  <c:v>-0.0021119852959435225</c:v>
                </c:pt>
                <c:pt idx="18">
                  <c:v>-0.001960399538283068</c:v>
                </c:pt>
                <c:pt idx="19">
                  <c:v>-0.0018362239322452355</c:v>
                </c:pt>
                <c:pt idx="20">
                  <c:v>-0.0017320453682236527</c:v>
                </c:pt>
                <c:pt idx="21">
                  <c:v>-0.0016438345121985764</c:v>
                </c:pt>
                <c:pt idx="22">
                  <c:v>-0.0015696946178065888</c:v>
                </c:pt>
                <c:pt idx="23">
                  <c:v>-0.0015054592387788064</c:v>
                </c:pt>
                <c:pt idx="24">
                  <c:v>-0.001450265047539482</c:v>
                </c:pt>
                <c:pt idx="25">
                  <c:v>-0.0014015910255918062</c:v>
                </c:pt>
                <c:pt idx="26">
                  <c:v>-0.0013595988375672986</c:v>
                </c:pt>
                <c:pt idx="27">
                  <c:v>-0.0013225549072100285</c:v>
                </c:pt>
                <c:pt idx="28">
                  <c:v>-0.0012901324550984418</c:v>
                </c:pt>
                <c:pt idx="29">
                  <c:v>-0.0012608698617291537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'C-P'!$O$2:$O$31</c:f>
              <c:numCache>
                <c:ptCount val="30"/>
                <c:pt idx="0">
                  <c:v>-0.004578414167243208</c:v>
                </c:pt>
                <c:pt idx="1">
                  <c:v>-0.0007558765901658718</c:v>
                </c:pt>
                <c:pt idx="2">
                  <c:v>0.00012433734112110573</c:v>
                </c:pt>
                <c:pt idx="3">
                  <c:v>-0.01688946076654667</c:v>
                </c:pt>
                <c:pt idx="4">
                  <c:v>-0.016003396545922175</c:v>
                </c:pt>
                <c:pt idx="5">
                  <c:v>-0.016497657605192704</c:v>
                </c:pt>
                <c:pt idx="6">
                  <c:v>-0.014810569765847296</c:v>
                </c:pt>
                <c:pt idx="7">
                  <c:v>-0.012778606954817832</c:v>
                </c:pt>
                <c:pt idx="8">
                  <c:v>-0.009563913016741516</c:v>
                </c:pt>
                <c:pt idx="9">
                  <c:v>-0.007457499240794112</c:v>
                </c:pt>
                <c:pt idx="10">
                  <c:v>-0.00607085391539857</c:v>
                </c:pt>
                <c:pt idx="11">
                  <c:v>-0.005115487826419675</c:v>
                </c:pt>
                <c:pt idx="12">
                  <c:v>-0.004428259049211342</c:v>
                </c:pt>
                <c:pt idx="13">
                  <c:v>-0.003922599330774436</c:v>
                </c:pt>
                <c:pt idx="14">
                  <c:v>-0.0035383396975644894</c:v>
                </c:pt>
                <c:pt idx="15">
                  <c:v>-0.003242406127408813</c:v>
                </c:pt>
                <c:pt idx="16">
                  <c:v>-0.0030077432483898016</c:v>
                </c:pt>
                <c:pt idx="17">
                  <c:v>-0.0028196164285504586</c:v>
                </c:pt>
                <c:pt idx="18">
                  <c:v>-0.0026650806852723816</c:v>
                </c:pt>
                <c:pt idx="19">
                  <c:v>-0.002538162342226072</c:v>
                </c:pt>
                <c:pt idx="20">
                  <c:v>-0.0024317451026854963</c:v>
                </c:pt>
                <c:pt idx="21">
                  <c:v>-0.00234129476646917</c:v>
                </c:pt>
                <c:pt idx="22">
                  <c:v>-0.002265324119065616</c:v>
                </c:pt>
                <c:pt idx="23">
                  <c:v>-0.002199481411372152</c:v>
                </c:pt>
                <c:pt idx="24">
                  <c:v>-0.0021427585758614226</c:v>
                </c:pt>
                <c:pt idx="25">
                  <c:v>-0.002092599609533342</c:v>
                </c:pt>
                <c:pt idx="26">
                  <c:v>-0.002049467413262453</c:v>
                </c:pt>
                <c:pt idx="27">
                  <c:v>-0.002011553717762766</c:v>
                </c:pt>
                <c:pt idx="28">
                  <c:v>-0.0019781700448210475</c:v>
                </c:pt>
                <c:pt idx="29">
                  <c:v>-0.0019477776072835138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'C-P'!$P$2:$P$31</c:f>
              <c:numCache>
                <c:ptCount val="30"/>
                <c:pt idx="0">
                  <c:v>-0.0038888044830120427</c:v>
                </c:pt>
                <c:pt idx="1">
                  <c:v>0.000323305448679324</c:v>
                </c:pt>
                <c:pt idx="2">
                  <c:v>0.0012031965563267487</c:v>
                </c:pt>
                <c:pt idx="3">
                  <c:v>-0.017147639863494164</c:v>
                </c:pt>
                <c:pt idx="4">
                  <c:v>-0.01726006600110464</c:v>
                </c:pt>
                <c:pt idx="5">
                  <c:v>-0.01821301261772871</c:v>
                </c:pt>
                <c:pt idx="6">
                  <c:v>-0.01623298901981055</c:v>
                </c:pt>
                <c:pt idx="7">
                  <c:v>-0.013949949624892797</c:v>
                </c:pt>
                <c:pt idx="8">
                  <c:v>-0.010494806455131374</c:v>
                </c:pt>
                <c:pt idx="9">
                  <c:v>-0.008313168377601918</c:v>
                </c:pt>
                <c:pt idx="10">
                  <c:v>-0.006900422037807528</c:v>
                </c:pt>
                <c:pt idx="11">
                  <c:v>-0.005933731837576727</c:v>
                </c:pt>
                <c:pt idx="12">
                  <c:v>-0.005238567492694244</c:v>
                </c:pt>
                <c:pt idx="13">
                  <c:v>-0.004728742340424962</c:v>
                </c:pt>
                <c:pt idx="14">
                  <c:v>-0.004341662960414428</c:v>
                </c:pt>
                <c:pt idx="15">
                  <c:v>-0.004043962260513685</c:v>
                </c:pt>
                <c:pt idx="16">
                  <c:v>-0.0038080592612352742</c:v>
                </c:pt>
                <c:pt idx="17">
                  <c:v>-0.0036186589861667458</c:v>
                </c:pt>
                <c:pt idx="18">
                  <c:v>-0.0034629299963337048</c:v>
                </c:pt>
                <c:pt idx="19">
                  <c:v>-0.003334659733491635</c:v>
                </c:pt>
                <c:pt idx="20">
                  <c:v>-0.0032271907272366186</c:v>
                </c:pt>
                <c:pt idx="21">
                  <c:v>-0.0031354511926152337</c:v>
                </c:pt>
                <c:pt idx="22">
                  <c:v>-0.0030584591379715347</c:v>
                </c:pt>
                <c:pt idx="23">
                  <c:v>-0.002991711939572891</c:v>
                </c:pt>
                <c:pt idx="24">
                  <c:v>-0.002934041097642064</c:v>
                </c:pt>
                <c:pt idx="25">
                  <c:v>-0.0028828879982593343</c:v>
                </c:pt>
                <c:pt idx="26">
                  <c:v>-0.0028390636842570236</c:v>
                </c:pt>
                <c:pt idx="27">
                  <c:v>-0.0028007041094789747</c:v>
                </c:pt>
                <c:pt idx="28">
                  <c:v>-0.002766691210736592</c:v>
                </c:pt>
                <c:pt idx="29">
                  <c:v>-0.0027354201831108404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'C-P'!$Q$2:$Q$31</c:f>
              <c:numCache>
                <c:ptCount val="30"/>
                <c:pt idx="0">
                  <c:v>-0.003211924616447733</c:v>
                </c:pt>
                <c:pt idx="1">
                  <c:v>0.0014208790517327898</c:v>
                </c:pt>
                <c:pt idx="2">
                  <c:v>0.0022577740261791636</c:v>
                </c:pt>
                <c:pt idx="3">
                  <c:v>-0.017466475783529965</c:v>
                </c:pt>
                <c:pt idx="4">
                  <c:v>-0.01866886413883653</c:v>
                </c:pt>
                <c:pt idx="5">
                  <c:v>-0.020064595507348383</c:v>
                </c:pt>
                <c:pt idx="6">
                  <c:v>-0.017730116662354405</c:v>
                </c:pt>
                <c:pt idx="7">
                  <c:v>-0.015165653294145208</c:v>
                </c:pt>
                <c:pt idx="8">
                  <c:v>-0.011461390299109597</c:v>
                </c:pt>
                <c:pt idx="9">
                  <c:v>-0.009215075642902637</c:v>
                </c:pt>
                <c:pt idx="10">
                  <c:v>-0.00778756837816124</c:v>
                </c:pt>
                <c:pt idx="11">
                  <c:v>-0.006818739430370548</c:v>
                </c:pt>
                <c:pt idx="12">
                  <c:v>-0.006122450644574872</c:v>
                </c:pt>
                <c:pt idx="13">
                  <c:v>-0.005613850297898381</c:v>
                </c:pt>
                <c:pt idx="14">
                  <c:v>-0.005228172272198354</c:v>
                </c:pt>
                <c:pt idx="15">
                  <c:v>-0.004932060634171025</c:v>
                </c:pt>
                <c:pt idx="16">
                  <c:v>-0.0046976377019721394</c:v>
                </c:pt>
                <c:pt idx="17">
                  <c:v>-0.004509112968792385</c:v>
                </c:pt>
                <c:pt idx="18">
                  <c:v>-0.004353947471467036</c:v>
                </c:pt>
                <c:pt idx="19">
                  <c:v>-0.004225716106041919</c:v>
                </c:pt>
                <c:pt idx="20">
                  <c:v>-0.0041183822418770135</c:v>
                </c:pt>
                <c:pt idx="21">
                  <c:v>-0.004026303790636767</c:v>
                </c:pt>
                <c:pt idx="22">
                  <c:v>-0.003949099674524347</c:v>
                </c:pt>
                <c:pt idx="23">
                  <c:v>-0.003882150823381025</c:v>
                </c:pt>
                <c:pt idx="24">
                  <c:v>-0.00382411261288141</c:v>
                </c:pt>
                <c:pt idx="25">
                  <c:v>-0.0037724561917697828</c:v>
                </c:pt>
                <c:pt idx="26">
                  <c:v>-0.0037283876505510138</c:v>
                </c:pt>
                <c:pt idx="27">
                  <c:v>-0.0036900060823586564</c:v>
                </c:pt>
                <c:pt idx="28">
                  <c:v>-0.0036556959528450768</c:v>
                </c:pt>
                <c:pt idx="29">
                  <c:v>-0.0036237975892111233</c:v>
                </c:pt>
              </c:numCache>
            </c:numRef>
          </c:val>
        </c:ser>
        <c:axId val="53214380"/>
        <c:axId val="9167373"/>
        <c:axId val="15397494"/>
      </c:surface3D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167373"/>
        <c:crosses val="autoZero"/>
        <c:auto val="0"/>
        <c:lblOffset val="100"/>
        <c:tickLblSkip val="2"/>
        <c:noMultiLvlLbl val="0"/>
      </c:catAx>
      <c:valAx>
        <c:axId val="9167373"/>
        <c:scaling>
          <c:orientation val="minMax"/>
          <c:min val="-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214380"/>
        <c:crossesAt val="1"/>
        <c:crossBetween val="between"/>
        <c:dispUnits/>
      </c:valAx>
      <c:ser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167373"/>
        <c:crosses val="autoZero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'21'!$F$25:$F$26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'21'!$F$27:$F$34</c:f>
              <c:numCache>
                <c:ptCount val="8"/>
                <c:pt idx="0">
                  <c:v>-0.0031821536348159026</c:v>
                </c:pt>
                <c:pt idx="1">
                  <c:v>0.008338387270411208</c:v>
                </c:pt>
                <c:pt idx="2">
                  <c:v>0.017012891801905152</c:v>
                </c:pt>
                <c:pt idx="3">
                  <c:v>0.028679570646733453</c:v>
                </c:pt>
                <c:pt idx="4">
                  <c:v>0.045327117599635626</c:v>
                </c:pt>
                <c:pt idx="5">
                  <c:v>0.06406930835348819</c:v>
                </c:pt>
                <c:pt idx="6">
                  <c:v>0.08653801656717108</c:v>
                </c:pt>
                <c:pt idx="7">
                  <c:v>0.1134761101003237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'21'!$G$25:$G$26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'21'!$G$27:$G$34</c:f>
              <c:numCache>
                <c:ptCount val="8"/>
                <c:pt idx="0">
                  <c:v>0.0056470135494226335</c:v>
                </c:pt>
                <c:pt idx="1">
                  <c:v>0.005710339989916482</c:v>
                </c:pt>
                <c:pt idx="2">
                  <c:v>0.0065871676275236195</c:v>
                </c:pt>
                <c:pt idx="3">
                  <c:v>0.008469911416052278</c:v>
                </c:pt>
                <c:pt idx="4">
                  <c:v>0.012324299573033654</c:v>
                </c:pt>
                <c:pt idx="5">
                  <c:v>0.017731403338277666</c:v>
                </c:pt>
                <c:pt idx="6">
                  <c:v>0.024405035913398657</c:v>
                </c:pt>
                <c:pt idx="7">
                  <c:v>0.03528013425205385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'21'!$H$25:$H$26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'21'!$H$27:$H$34</c:f>
              <c:numCache>
                <c:ptCount val="8"/>
                <c:pt idx="0">
                  <c:v>-0.0003288103641026765</c:v>
                </c:pt>
                <c:pt idx="1">
                  <c:v>0.0004645968663154485</c:v>
                </c:pt>
                <c:pt idx="2">
                  <c:v>0.0004731215794588512</c:v>
                </c:pt>
                <c:pt idx="3">
                  <c:v>0.0002918699404812647</c:v>
                </c:pt>
                <c:pt idx="4">
                  <c:v>0.00041649312786339027</c:v>
                </c:pt>
                <c:pt idx="5">
                  <c:v>-0.0006003833685282204</c:v>
                </c:pt>
                <c:pt idx="6">
                  <c:v>-0.002388949373758335</c:v>
                </c:pt>
                <c:pt idx="7">
                  <c:v>-0.0037102799109857572</c:v>
                </c:pt>
              </c:numCache>
            </c:numRef>
          </c:yVal>
          <c:smooth val="0"/>
        </c:ser>
        <c:axId val="66210820"/>
        <c:axId val="59026469"/>
      </c:scatterChart>
      <c:valAx>
        <c:axId val="66210820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026469"/>
        <c:crosses val="autoZero"/>
        <c:crossBetween val="midCat"/>
        <c:dispUnits/>
        <c:majorUnit val="1"/>
        <c:minorUnit val="1"/>
      </c:valAx>
      <c:valAx>
        <c:axId val="5902646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6210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'22'!$F$25:$F$26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'22'!$F$27:$F$34</c:f>
              <c:numCache>
                <c:ptCount val="8"/>
                <c:pt idx="0">
                  <c:v>-0.003162421993590825</c:v>
                </c:pt>
                <c:pt idx="1">
                  <c:v>0.008275559027438727</c:v>
                </c:pt>
                <c:pt idx="2">
                  <c:v>0.016837400466928835</c:v>
                </c:pt>
                <c:pt idx="3">
                  <c:v>0.028384124419667825</c:v>
                </c:pt>
                <c:pt idx="4">
                  <c:v>0.04496187339659657</c:v>
                </c:pt>
                <c:pt idx="5">
                  <c:v>0.06364790370258586</c:v>
                </c:pt>
                <c:pt idx="6">
                  <c:v>0.08608445553079866</c:v>
                </c:pt>
                <c:pt idx="7">
                  <c:v>0.11300387923764547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'22'!$G$25:$G$26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'22'!$G$27:$G$34</c:f>
              <c:numCache>
                <c:ptCount val="8"/>
                <c:pt idx="0">
                  <c:v>0.005619124552822434</c:v>
                </c:pt>
                <c:pt idx="1">
                  <c:v>0.005681263370942114</c:v>
                </c:pt>
                <c:pt idx="2">
                  <c:v>0.00654898758111335</c:v>
                </c:pt>
                <c:pt idx="3">
                  <c:v>0.008417590611712279</c:v>
                </c:pt>
                <c:pt idx="4">
                  <c:v>0.012248004900089657</c:v>
                </c:pt>
                <c:pt idx="5">
                  <c:v>0.017645205102484664</c:v>
                </c:pt>
                <c:pt idx="6">
                  <c:v>0.024278523936760436</c:v>
                </c:pt>
                <c:pt idx="7">
                  <c:v>0.03515281710770433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'22'!$H$25:$H$26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'22'!$H$27:$H$34</c:f>
              <c:numCache>
                <c:ptCount val="8"/>
                <c:pt idx="0">
                  <c:v>-0.00032759732862261914</c:v>
                </c:pt>
                <c:pt idx="1">
                  <c:v>0.00047528798383207133</c:v>
                </c:pt>
                <c:pt idx="2">
                  <c:v>0.0004923021840315074</c:v>
                </c:pt>
                <c:pt idx="3">
                  <c:v>0.0003217533207280302</c:v>
                </c:pt>
                <c:pt idx="4">
                  <c:v>0.00045383529662408676</c:v>
                </c:pt>
                <c:pt idx="5">
                  <c:v>-0.0005577698674075981</c:v>
                </c:pt>
                <c:pt idx="6">
                  <c:v>-0.0023483295014395493</c:v>
                </c:pt>
                <c:pt idx="7">
                  <c:v>-0.0036658203951437035</c:v>
                </c:pt>
              </c:numCache>
            </c:numRef>
          </c:yVal>
          <c:smooth val="0"/>
        </c:ser>
        <c:axId val="61476174"/>
        <c:axId val="16414655"/>
      </c:scatterChart>
      <c:valAx>
        <c:axId val="6147617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414655"/>
        <c:crosses val="autoZero"/>
        <c:crossBetween val="midCat"/>
        <c:dispUnits/>
        <c:majorUnit val="1"/>
        <c:minorUnit val="1"/>
      </c:valAx>
      <c:valAx>
        <c:axId val="1641465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1476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'23'!$F$25:$F$26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'23'!$F$27:$F$34</c:f>
              <c:numCache>
                <c:ptCount val="8"/>
                <c:pt idx="0">
                  <c:v>-0.003145184051135129</c:v>
                </c:pt>
                <c:pt idx="1">
                  <c:v>0.008219306029047775</c:v>
                </c:pt>
                <c:pt idx="2">
                  <c:v>0.016680236914186627</c:v>
                </c:pt>
                <c:pt idx="3">
                  <c:v>0.028142189121196187</c:v>
                </c:pt>
                <c:pt idx="4">
                  <c:v>0.044649836852460614</c:v>
                </c:pt>
                <c:pt idx="5">
                  <c:v>0.06328946860805809</c:v>
                </c:pt>
                <c:pt idx="6">
                  <c:v>0.08566514855867728</c:v>
                </c:pt>
                <c:pt idx="7">
                  <c:v>0.11256875648478475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'23'!$G$25:$G$26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'23'!$G$27:$G$34</c:f>
              <c:numCache>
                <c:ptCount val="8"/>
                <c:pt idx="0">
                  <c:v>0.0055939199876547975</c:v>
                </c:pt>
                <c:pt idx="1">
                  <c:v>0.0056548338169214556</c:v>
                </c:pt>
                <c:pt idx="2">
                  <c:v>0.00651777973153245</c:v>
                </c:pt>
                <c:pt idx="3">
                  <c:v>0.008369560141238866</c:v>
                </c:pt>
                <c:pt idx="4">
                  <c:v>0.012182765853331681</c:v>
                </c:pt>
                <c:pt idx="5">
                  <c:v>0.017563487438553176</c:v>
                </c:pt>
                <c:pt idx="6">
                  <c:v>0.02418279021886339</c:v>
                </c:pt>
                <c:pt idx="7">
                  <c:v>0.035025451828328585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'23'!$H$25:$H$26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'23'!$H$27:$H$34</c:f>
              <c:numCache>
                <c:ptCount val="8"/>
                <c:pt idx="0">
                  <c:v>-0.0003265319658855483</c:v>
                </c:pt>
                <c:pt idx="1">
                  <c:v>0.0004846033528325269</c:v>
                </c:pt>
                <c:pt idx="2">
                  <c:v>0.0005089688845391903</c:v>
                </c:pt>
                <c:pt idx="3">
                  <c:v>0.0003475472369825455</c:v>
                </c:pt>
                <c:pt idx="4">
                  <c:v>0.00048697222397067476</c:v>
                </c:pt>
                <c:pt idx="5">
                  <c:v>-0.0005187827792543741</c:v>
                </c:pt>
                <c:pt idx="6">
                  <c:v>-0.0023123566409948716</c:v>
                </c:pt>
                <c:pt idx="7">
                  <c:v>-0.003627756942992101</c:v>
                </c:pt>
              </c:numCache>
            </c:numRef>
          </c:yVal>
          <c:smooth val="0"/>
        </c:ser>
        <c:axId val="13514168"/>
        <c:axId val="54518649"/>
      </c:scatterChart>
      <c:valAx>
        <c:axId val="13514168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4518649"/>
        <c:crosses val="autoZero"/>
        <c:crossBetween val="midCat"/>
        <c:dispUnits/>
        <c:majorUnit val="1"/>
        <c:minorUnit val="1"/>
      </c:valAx>
      <c:valAx>
        <c:axId val="5451864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514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'24'!$F$27:$F$34</c:f>
              <c:numCache>
                <c:ptCount val="8"/>
                <c:pt idx="0">
                  <c:v>-0.003130967299200382</c:v>
                </c:pt>
                <c:pt idx="1">
                  <c:v>0.008169605561522854</c:v>
                </c:pt>
                <c:pt idx="2">
                  <c:v>0.016540607471058597</c:v>
                </c:pt>
                <c:pt idx="3">
                  <c:v>0.02791577157178661</c:v>
                </c:pt>
                <c:pt idx="4">
                  <c:v>0.044363139992839244</c:v>
                </c:pt>
                <c:pt idx="5">
                  <c:v>0.06297365437403031</c:v>
                </c:pt>
                <c:pt idx="6">
                  <c:v>0.08531373075546007</c:v>
                </c:pt>
                <c:pt idx="7">
                  <c:v>0.11220387277718105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'24'!$G$27:$G$34</c:f>
              <c:numCache>
                <c:ptCount val="8"/>
                <c:pt idx="0">
                  <c:v>0.005571965628356605</c:v>
                </c:pt>
                <c:pt idx="1">
                  <c:v>0.005631638620360425</c:v>
                </c:pt>
                <c:pt idx="2">
                  <c:v>0.006487573099415204</c:v>
                </c:pt>
                <c:pt idx="3">
                  <c:v>0.008328111946532999</c:v>
                </c:pt>
                <c:pt idx="4">
                  <c:v>0.012126670843776107</c:v>
                </c:pt>
                <c:pt idx="5">
                  <c:v>0.017491645781119464</c:v>
                </c:pt>
                <c:pt idx="6">
                  <c:v>0.024074322711540756</c:v>
                </c:pt>
                <c:pt idx="7">
                  <c:v>0.03490870032223416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'24'!$H$27:$H$34</c:f>
              <c:numCache>
                <c:ptCount val="8"/>
                <c:pt idx="0">
                  <c:v>-0.0003257150813541791</c:v>
                </c:pt>
                <c:pt idx="1">
                  <c:v>0.0004929237776982138</c:v>
                </c:pt>
                <c:pt idx="2">
                  <c:v>0.000523692664200183</c:v>
                </c:pt>
                <c:pt idx="3">
                  <c:v>0.0003701590285236902</c:v>
                </c:pt>
                <c:pt idx="4">
                  <c:v>0.0005159227433663523</c:v>
                </c:pt>
                <c:pt idx="5">
                  <c:v>-0.0004857754505310896</c:v>
                </c:pt>
                <c:pt idx="6">
                  <c:v>-0.00228155955364602</c:v>
                </c:pt>
                <c:pt idx="7">
                  <c:v>-0.003592811393563273</c:v>
                </c:pt>
              </c:numCache>
            </c:numRef>
          </c:yVal>
          <c:smooth val="0"/>
        </c:ser>
        <c:axId val="20905794"/>
        <c:axId val="53934419"/>
      </c:scatterChart>
      <c:valAx>
        <c:axId val="2090579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934419"/>
        <c:crosses val="autoZero"/>
        <c:crossBetween val="midCat"/>
        <c:dispUnits/>
        <c:majorUnit val="1"/>
        <c:minorUnit val="1"/>
      </c:valAx>
      <c:valAx>
        <c:axId val="5393441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0905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'25'!$F$25:$F$26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'25'!$F$27:$F$34</c:f>
              <c:numCache>
                <c:ptCount val="8"/>
                <c:pt idx="0">
                  <c:v>-0.0031175080558539206</c:v>
                </c:pt>
                <c:pt idx="1">
                  <c:v>0.00812717508055854</c:v>
                </c:pt>
                <c:pt idx="2">
                  <c:v>0.01641761546723953</c:v>
                </c:pt>
                <c:pt idx="3">
                  <c:v>0.027720730397422125</c:v>
                </c:pt>
                <c:pt idx="4">
                  <c:v>0.044133190118152525</c:v>
                </c:pt>
                <c:pt idx="5">
                  <c:v>0.0626938775510204</c:v>
                </c:pt>
                <c:pt idx="6">
                  <c:v>0.08500107411385607</c:v>
                </c:pt>
                <c:pt idx="7">
                  <c:v>0.1118796992481203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'25'!$G$25:$G$26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'25'!$G$27:$G$34</c:f>
              <c:numCache>
                <c:ptCount val="8"/>
                <c:pt idx="0">
                  <c:v>0.005551020408163266</c:v>
                </c:pt>
                <c:pt idx="1">
                  <c:v>0.005611170784103115</c:v>
                </c:pt>
                <c:pt idx="2">
                  <c:v>0.0064618689581095595</c:v>
                </c:pt>
                <c:pt idx="3">
                  <c:v>0.008290440386680989</c:v>
                </c:pt>
                <c:pt idx="4">
                  <c:v>0.012076476906552095</c:v>
                </c:pt>
                <c:pt idx="5">
                  <c:v>0.01742642320085929</c:v>
                </c:pt>
                <c:pt idx="6">
                  <c:v>0.02399140708915145</c:v>
                </c:pt>
                <c:pt idx="7">
                  <c:v>0.034818474758324384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'25'!$H$25:$H$26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'25'!$E$27:$E$34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'25'!$H$27:$H$34</c:f>
              <c:numCache>
                <c:ptCount val="8"/>
                <c:pt idx="0">
                  <c:v>-0.00032481203007518795</c:v>
                </c:pt>
                <c:pt idx="1">
                  <c:v>0.0005003938417472252</c:v>
                </c:pt>
                <c:pt idx="2">
                  <c:v>0.0005367704976727533</c:v>
                </c:pt>
                <c:pt idx="3">
                  <c:v>0.0003895452918009309</c:v>
                </c:pt>
                <c:pt idx="4">
                  <c:v>0.0005419262441818832</c:v>
                </c:pt>
                <c:pt idx="5">
                  <c:v>-0.00045656999641962046</c:v>
                </c:pt>
                <c:pt idx="6">
                  <c:v>-0.002253347654851414</c:v>
                </c:pt>
                <c:pt idx="7">
                  <c:v>-0.003560329394915861</c:v>
                </c:pt>
              </c:numCache>
            </c:numRef>
          </c:yVal>
          <c:smooth val="0"/>
        </c:ser>
        <c:axId val="15647724"/>
        <c:axId val="6611789"/>
      </c:scatterChart>
      <c:valAx>
        <c:axId val="15647724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11789"/>
        <c:crosses val="autoZero"/>
        <c:crossBetween val="midCat"/>
        <c:dispUnits/>
        <c:majorUnit val="1"/>
        <c:minorUnit val="1"/>
      </c:valAx>
      <c:valAx>
        <c:axId val="661178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647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'L-D'!$B$2:$B$31</c:f>
              <c:numCache>
                <c:ptCount val="30"/>
                <c:pt idx="0">
                  <c:v>-0.05551254228009498</c:v>
                </c:pt>
                <c:pt idx="1">
                  <c:v>-0.17611001964636272</c:v>
                </c:pt>
                <c:pt idx="2">
                  <c:v>0.42864061114521795</c:v>
                </c:pt>
                <c:pt idx="3">
                  <c:v>0.021997587826786794</c:v>
                </c:pt>
                <c:pt idx="4">
                  <c:v>-0.5118780425632432</c:v>
                </c:pt>
                <c:pt idx="5">
                  <c:v>-1.1687193555918745</c:v>
                </c:pt>
                <c:pt idx="6">
                  <c:v>-1.540488557847796</c:v>
                </c:pt>
                <c:pt idx="7">
                  <c:v>-1.6930159335941188</c:v>
                </c:pt>
                <c:pt idx="8">
                  <c:v>-1.6128002266836237</c:v>
                </c:pt>
                <c:pt idx="9">
                  <c:v>-1.4556965835016216</c:v>
                </c:pt>
                <c:pt idx="10">
                  <c:v>-1.297428749354349</c:v>
                </c:pt>
                <c:pt idx="11">
                  <c:v>-1.160741277231489</c:v>
                </c:pt>
                <c:pt idx="12">
                  <c:v>-1.0454471776783238</c:v>
                </c:pt>
                <c:pt idx="13">
                  <c:v>-0.9504275636556417</c:v>
                </c:pt>
                <c:pt idx="14">
                  <c:v>-0.8709218027268304</c:v>
                </c:pt>
                <c:pt idx="15">
                  <c:v>-0.8052495565939803</c:v>
                </c:pt>
                <c:pt idx="16">
                  <c:v>-0.7500827157152469</c:v>
                </c:pt>
                <c:pt idx="17">
                  <c:v>-0.7030429370579533</c:v>
                </c:pt>
                <c:pt idx="18">
                  <c:v>-0.6634518048471268</c:v>
                </c:pt>
                <c:pt idx="19">
                  <c:v>-0.6308652503473999</c:v>
                </c:pt>
                <c:pt idx="20">
                  <c:v>-0.6043387294335726</c:v>
                </c:pt>
                <c:pt idx="21">
                  <c:v>-0.5786407798841582</c:v>
                </c:pt>
                <c:pt idx="22">
                  <c:v>-0.558333388532118</c:v>
                </c:pt>
                <c:pt idx="23">
                  <c:v>-0.5401130652194304</c:v>
                </c:pt>
                <c:pt idx="24">
                  <c:v>-0.5241959137554939</c:v>
                </c:pt>
                <c:pt idx="25">
                  <c:v>-0.510947620596845</c:v>
                </c:pt>
                <c:pt idx="26">
                  <c:v>-0.49773357222707154</c:v>
                </c:pt>
                <c:pt idx="27">
                  <c:v>-0.48795680719813406</c:v>
                </c:pt>
                <c:pt idx="28">
                  <c:v>-0.4783102554654527</c:v>
                </c:pt>
                <c:pt idx="29">
                  <c:v>-0.47032571260619543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'L-D'!$C$2:$C$31</c:f>
              <c:numCache>
                <c:ptCount val="30"/>
                <c:pt idx="0">
                  <c:v>0.8945475482713362</c:v>
                </c:pt>
                <c:pt idx="1">
                  <c:v>1.3439533287440097</c:v>
                </c:pt>
                <c:pt idx="2">
                  <c:v>2.1862917814281855</c:v>
                </c:pt>
                <c:pt idx="3">
                  <c:v>0.7745394074683868</c:v>
                </c:pt>
                <c:pt idx="4">
                  <c:v>0.26991266317912305</c:v>
                </c:pt>
                <c:pt idx="5">
                  <c:v>-0.2113230373343404</c:v>
                </c:pt>
                <c:pt idx="6">
                  <c:v>-0.443495145095137</c:v>
                </c:pt>
                <c:pt idx="7">
                  <c:v>-0.5400821867705093</c:v>
                </c:pt>
                <c:pt idx="8">
                  <c:v>-0.5545637837610802</c:v>
                </c:pt>
                <c:pt idx="9">
                  <c:v>-0.5170216606498221</c:v>
                </c:pt>
                <c:pt idx="10">
                  <c:v>-0.4741306876938984</c:v>
                </c:pt>
                <c:pt idx="11">
                  <c:v>-0.43471794642989925</c:v>
                </c:pt>
                <c:pt idx="12">
                  <c:v>-0.39889836531627393</c:v>
                </c:pt>
                <c:pt idx="13">
                  <c:v>-0.3683723907400167</c:v>
                </c:pt>
                <c:pt idx="14">
                  <c:v>-0.34124112573586046</c:v>
                </c:pt>
                <c:pt idx="15">
                  <c:v>-0.31806884635831806</c:v>
                </c:pt>
                <c:pt idx="16">
                  <c:v>-0.29811864773300895</c:v>
                </c:pt>
                <c:pt idx="17">
                  <c:v>-0.2806170639970628</c:v>
                </c:pt>
                <c:pt idx="18">
                  <c:v>-0.26556940449557953</c:v>
                </c:pt>
                <c:pt idx="19">
                  <c:v>-0.25318900915903625</c:v>
                </c:pt>
                <c:pt idx="20">
                  <c:v>-0.24342076739648544</c:v>
                </c:pt>
                <c:pt idx="21">
                  <c:v>-0.23307332293291677</c:v>
                </c:pt>
                <c:pt idx="22">
                  <c:v>-0.22516043071568195</c:v>
                </c:pt>
                <c:pt idx="23">
                  <c:v>-0.21797800101015652</c:v>
                </c:pt>
                <c:pt idx="24">
                  <c:v>-0.21172415842172412</c:v>
                </c:pt>
                <c:pt idx="25">
                  <c:v>-0.20667251404996045</c:v>
                </c:pt>
                <c:pt idx="26">
                  <c:v>-0.20119143120301836</c:v>
                </c:pt>
                <c:pt idx="27">
                  <c:v>-0.19735872738682692</c:v>
                </c:pt>
                <c:pt idx="28">
                  <c:v>-0.19351837884045076</c:v>
                </c:pt>
                <c:pt idx="29">
                  <c:v>-0.19040316021842954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'L-D'!$D$2:$D$31</c:f>
              <c:numCache>
                <c:ptCount val="30"/>
                <c:pt idx="0">
                  <c:v>1.769058383237469</c:v>
                </c:pt>
                <c:pt idx="1">
                  <c:v>2.6759584715191203</c:v>
                </c:pt>
                <c:pt idx="2">
                  <c:v>3.6883628825640984</c:v>
                </c:pt>
                <c:pt idx="3">
                  <c:v>1.5271000734502904</c:v>
                </c:pt>
                <c:pt idx="4">
                  <c:v>1.1082759756543534</c:v>
                </c:pt>
                <c:pt idx="5">
                  <c:v>0.8388227969857366</c:v>
                </c:pt>
                <c:pt idx="6">
                  <c:v>0.7498044092791205</c:v>
                </c:pt>
                <c:pt idx="7">
                  <c:v>0.7152460783139756</c:v>
                </c:pt>
                <c:pt idx="8">
                  <c:v>0.6579763564660777</c:v>
                </c:pt>
                <c:pt idx="9">
                  <c:v>0.6127144756770195</c:v>
                </c:pt>
                <c:pt idx="10">
                  <c:v>0.5667356185973205</c:v>
                </c:pt>
                <c:pt idx="11">
                  <c:v>0.5256907124009661</c:v>
                </c:pt>
                <c:pt idx="12">
                  <c:v>0.49199318759456656</c:v>
                </c:pt>
                <c:pt idx="13">
                  <c:v>0.4638553718666521</c:v>
                </c:pt>
                <c:pt idx="14">
                  <c:v>0.4416329987524697</c:v>
                </c:pt>
                <c:pt idx="15">
                  <c:v>0.4235592257499643</c:v>
                </c:pt>
                <c:pt idx="16">
                  <c:v>0.408810009851991</c:v>
                </c:pt>
                <c:pt idx="17">
                  <c:v>0.39661820194193964</c:v>
                </c:pt>
                <c:pt idx="18">
                  <c:v>0.3865600324465449</c:v>
                </c:pt>
                <c:pt idx="19">
                  <c:v>0.37809764688745356</c:v>
                </c:pt>
                <c:pt idx="20">
                  <c:v>0.37050561069790644</c:v>
                </c:pt>
                <c:pt idx="21">
                  <c:v>0.36461795197257796</c:v>
                </c:pt>
                <c:pt idx="22">
                  <c:v>0.3593849897574417</c:v>
                </c:pt>
                <c:pt idx="23">
                  <c:v>0.3548092287569365</c:v>
                </c:pt>
                <c:pt idx="24">
                  <c:v>0.3508844670500733</c:v>
                </c:pt>
                <c:pt idx="25">
                  <c:v>0.347049549725769</c:v>
                </c:pt>
                <c:pt idx="26">
                  <c:v>0.34419943332222974</c:v>
                </c:pt>
                <c:pt idx="27">
                  <c:v>0.3415979140466091</c:v>
                </c:pt>
                <c:pt idx="28">
                  <c:v>0.3390604320215631</c:v>
                </c:pt>
                <c:pt idx="29">
                  <c:v>0.33698429366411603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'L-D'!$E$2:$E$31</c:f>
              <c:numCache>
                <c:ptCount val="30"/>
                <c:pt idx="0">
                  <c:v>2.511785971055992</c:v>
                </c:pt>
                <c:pt idx="1">
                  <c:v>3.704546172613647</c:v>
                </c:pt>
                <c:pt idx="2">
                  <c:v>4.7596522458521</c:v>
                </c:pt>
                <c:pt idx="3">
                  <c:v>2.2121153377748857</c:v>
                </c:pt>
                <c:pt idx="4">
                  <c:v>1.9107168456442163</c:v>
                </c:pt>
                <c:pt idx="5">
                  <c:v>1.8448674705987695</c:v>
                </c:pt>
                <c:pt idx="6">
                  <c:v>1.8734397796858666</c:v>
                </c:pt>
                <c:pt idx="7">
                  <c:v>1.891865368213005</c:v>
                </c:pt>
                <c:pt idx="8">
                  <c:v>1.8447209217938578</c:v>
                </c:pt>
                <c:pt idx="9">
                  <c:v>1.7644119038855859</c:v>
                </c:pt>
                <c:pt idx="10">
                  <c:v>1.672426538086172</c:v>
                </c:pt>
                <c:pt idx="11">
                  <c:v>1.5848614939877332</c:v>
                </c:pt>
                <c:pt idx="12">
                  <c:v>1.5077230459914563</c:v>
                </c:pt>
                <c:pt idx="13">
                  <c:v>1.441088427733004</c:v>
                </c:pt>
                <c:pt idx="14">
                  <c:v>1.3849362572349635</c:v>
                </c:pt>
                <c:pt idx="15">
                  <c:v>1.337282044313484</c:v>
                </c:pt>
                <c:pt idx="16">
                  <c:v>1.2973465451885335</c:v>
                </c:pt>
                <c:pt idx="17">
                  <c:v>1.2630112532514781</c:v>
                </c:pt>
                <c:pt idx="18">
                  <c:v>1.2338792724716625</c:v>
                </c:pt>
                <c:pt idx="19">
                  <c:v>1.2093745686759823</c:v>
                </c:pt>
                <c:pt idx="20">
                  <c:v>1.1885081118149197</c:v>
                </c:pt>
                <c:pt idx="21">
                  <c:v>1.1696939188278122</c:v>
                </c:pt>
                <c:pt idx="22">
                  <c:v>1.1539956793612016</c:v>
                </c:pt>
                <c:pt idx="23">
                  <c:v>1.140079713221074</c:v>
                </c:pt>
                <c:pt idx="24">
                  <c:v>1.1282228464700788</c:v>
                </c:pt>
                <c:pt idx="25">
                  <c:v>1.117127199117886</c:v>
                </c:pt>
                <c:pt idx="26">
                  <c:v>1.107622179647705</c:v>
                </c:pt>
                <c:pt idx="27">
                  <c:v>1.0997914074677086</c:v>
                </c:pt>
                <c:pt idx="28">
                  <c:v>1.0919390629000594</c:v>
                </c:pt>
                <c:pt idx="29">
                  <c:v>1.0858187879434185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'L-D'!$F$2:$F$31</c:f>
              <c:numCache>
                <c:ptCount val="30"/>
                <c:pt idx="0">
                  <c:v>3.095316384525236</c:v>
                </c:pt>
                <c:pt idx="1">
                  <c:v>4.406294750022999</c:v>
                </c:pt>
                <c:pt idx="2">
                  <c:v>5.3912314038653495</c:v>
                </c:pt>
                <c:pt idx="3">
                  <c:v>2.7802748689713592</c:v>
                </c:pt>
                <c:pt idx="4">
                  <c:v>2.597064741807864</c:v>
                </c:pt>
                <c:pt idx="5">
                  <c:v>2.688091893427614</c:v>
                </c:pt>
                <c:pt idx="6">
                  <c:v>2.7918373488128303</c:v>
                </c:pt>
                <c:pt idx="7">
                  <c:v>2.8442807614804058</c:v>
                </c:pt>
                <c:pt idx="8">
                  <c:v>2.8359296561783647</c:v>
                </c:pt>
                <c:pt idx="9">
                  <c:v>2.755928697845254</c:v>
                </c:pt>
                <c:pt idx="10">
                  <c:v>2.654980231694502</c:v>
                </c:pt>
                <c:pt idx="11">
                  <c:v>2.5539639791732</c:v>
                </c:pt>
                <c:pt idx="12">
                  <c:v>2.461716994038895</c:v>
                </c:pt>
                <c:pt idx="13">
                  <c:v>2.380441500276908</c:v>
                </c:pt>
                <c:pt idx="14">
                  <c:v>2.3102127484588695</c:v>
                </c:pt>
                <c:pt idx="15">
                  <c:v>2.2492695490192025</c:v>
                </c:pt>
                <c:pt idx="16">
                  <c:v>2.1979803624397083</c:v>
                </c:pt>
                <c:pt idx="17">
                  <c:v>2.1532070431901094</c:v>
                </c:pt>
                <c:pt idx="18">
                  <c:v>2.1148651344411182</c:v>
                </c:pt>
                <c:pt idx="19">
                  <c:v>2.082438262123861</c:v>
                </c:pt>
                <c:pt idx="20">
                  <c:v>2.055293418095648</c:v>
                </c:pt>
                <c:pt idx="21">
                  <c:v>2.0297428069907655</c:v>
                </c:pt>
                <c:pt idx="22">
                  <c:v>2.008620556089225</c:v>
                </c:pt>
                <c:pt idx="23">
                  <c:v>1.9899730808651719</c:v>
                </c:pt>
                <c:pt idx="24">
                  <c:v>1.9742752974395887</c:v>
                </c:pt>
                <c:pt idx="25">
                  <c:v>1.9593139101007764</c:v>
                </c:pt>
                <c:pt idx="26">
                  <c:v>1.946457689391017</c:v>
                </c:pt>
                <c:pt idx="27">
                  <c:v>1.9358606072221805</c:v>
                </c:pt>
                <c:pt idx="28">
                  <c:v>1.9251118742845255</c:v>
                </c:pt>
                <c:pt idx="29">
                  <c:v>1.9170998787584368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'L-D'!$G$2:$G$31</c:f>
              <c:numCache>
                <c:ptCount val="30"/>
                <c:pt idx="0">
                  <c:v>3.5189849548195</c:v>
                </c:pt>
                <c:pt idx="1">
                  <c:v>4.822148592114037</c:v>
                </c:pt>
                <c:pt idx="2">
                  <c:v>5.673531669081789</c:v>
                </c:pt>
                <c:pt idx="3">
                  <c:v>3.209779486139412</c:v>
                </c:pt>
                <c:pt idx="4">
                  <c:v>3.1230378466296393</c:v>
                </c:pt>
                <c:pt idx="5">
                  <c:v>3.3086040771950174</c:v>
                </c:pt>
                <c:pt idx="6">
                  <c:v>3.445829638497768</c:v>
                </c:pt>
                <c:pt idx="7">
                  <c:v>3.5126185584510106</c:v>
                </c:pt>
                <c:pt idx="8">
                  <c:v>3.543800647704459</c:v>
                </c:pt>
                <c:pt idx="9">
                  <c:v>3.4781326042020972</c:v>
                </c:pt>
                <c:pt idx="10">
                  <c:v>3.3867781339550227</c:v>
                </c:pt>
                <c:pt idx="11">
                  <c:v>3.291233891548429</c:v>
                </c:pt>
                <c:pt idx="12">
                  <c:v>3.2018161981773847</c:v>
                </c:pt>
                <c:pt idx="13">
                  <c:v>3.1220107087705125</c:v>
                </c:pt>
                <c:pt idx="14">
                  <c:v>3.0519997738086557</c:v>
                </c:pt>
                <c:pt idx="15">
                  <c:v>2.9902970535846793</c:v>
                </c:pt>
                <c:pt idx="16">
                  <c:v>2.938426119288952</c:v>
                </c:pt>
                <c:pt idx="17">
                  <c:v>2.892744582662095</c:v>
                </c:pt>
                <c:pt idx="18">
                  <c:v>2.8534183509046533</c:v>
                </c:pt>
                <c:pt idx="19">
                  <c:v>2.8200043487714703</c:v>
                </c:pt>
                <c:pt idx="20">
                  <c:v>2.792507122507124</c:v>
                </c:pt>
                <c:pt idx="21">
                  <c:v>2.7658303125074033</c:v>
                </c:pt>
                <c:pt idx="22">
                  <c:v>2.7438227793282635</c:v>
                </c:pt>
                <c:pt idx="23">
                  <c:v>2.7245817229771836</c:v>
                </c:pt>
                <c:pt idx="24">
                  <c:v>2.7086011104191234</c:v>
                </c:pt>
                <c:pt idx="25">
                  <c:v>2.6930029790016716</c:v>
                </c:pt>
                <c:pt idx="26">
                  <c:v>2.679754903921805</c:v>
                </c:pt>
                <c:pt idx="27">
                  <c:v>2.6686755121328547</c:v>
                </c:pt>
                <c:pt idx="28">
                  <c:v>2.657453366877452</c:v>
                </c:pt>
                <c:pt idx="29">
                  <c:v>2.649395908341815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'L-D'!$H$2:$H$31</c:f>
              <c:numCache>
                <c:ptCount val="30"/>
                <c:pt idx="0">
                  <c:v>3.8000888390657424</c:v>
                </c:pt>
                <c:pt idx="1">
                  <c:v>5.01873070412235</c:v>
                </c:pt>
                <c:pt idx="2">
                  <c:v>5.718617373332237</c:v>
                </c:pt>
                <c:pt idx="3">
                  <c:v>3.503707819942954</c:v>
                </c:pt>
                <c:pt idx="4">
                  <c:v>3.483213472588631</c:v>
                </c:pt>
                <c:pt idx="5">
                  <c:v>3.7073036775931176</c:v>
                </c:pt>
                <c:pt idx="6">
                  <c:v>3.8476926423595654</c:v>
                </c:pt>
                <c:pt idx="7">
                  <c:v>3.9144587324875575</c:v>
                </c:pt>
                <c:pt idx="8">
                  <c:v>3.9710100215798936</c:v>
                </c:pt>
                <c:pt idx="9">
                  <c:v>3.9194346806573206</c:v>
                </c:pt>
                <c:pt idx="10">
                  <c:v>3.841454569950795</c:v>
                </c:pt>
                <c:pt idx="11">
                  <c:v>3.757136631480917</c:v>
                </c:pt>
                <c:pt idx="12">
                  <c:v>3.6771538585099175</c:v>
                </c:pt>
                <c:pt idx="13">
                  <c:v>3.6052854881441663</c:v>
                </c:pt>
                <c:pt idx="14">
                  <c:v>3.5417471648860808</c:v>
                </c:pt>
                <c:pt idx="15">
                  <c:v>3.4853124217246934</c:v>
                </c:pt>
                <c:pt idx="16">
                  <c:v>3.437976932757225</c:v>
                </c:pt>
                <c:pt idx="17">
                  <c:v>3.396165275837822</c:v>
                </c:pt>
                <c:pt idx="18">
                  <c:v>3.3600258950128965</c:v>
                </c:pt>
                <c:pt idx="19">
                  <c:v>3.329257109189524</c:v>
                </c:pt>
                <c:pt idx="20">
                  <c:v>3.3043697089811954</c:v>
                </c:pt>
                <c:pt idx="21">
                  <c:v>3.279698343744744</c:v>
                </c:pt>
                <c:pt idx="22">
                  <c:v>3.259290898929508</c:v>
                </c:pt>
                <c:pt idx="23">
                  <c:v>3.2416626894538596</c:v>
                </c:pt>
                <c:pt idx="24">
                  <c:v>3.227206371910708</c:v>
                </c:pt>
                <c:pt idx="25">
                  <c:v>3.212823164749186</c:v>
                </c:pt>
                <c:pt idx="26">
                  <c:v>3.2007074996105556</c:v>
                </c:pt>
                <c:pt idx="27">
                  <c:v>3.1904077924042706</c:v>
                </c:pt>
                <c:pt idx="28">
                  <c:v>3.1801795070864056</c:v>
                </c:pt>
                <c:pt idx="29">
                  <c:v>3.172945671713636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'L-D'!$I$2:$I$31</c:f>
              <c:numCache>
                <c:ptCount val="30"/>
                <c:pt idx="0">
                  <c:v>3.9642191771430526</c:v>
                </c:pt>
                <c:pt idx="1">
                  <c:v>5.061696616859224</c:v>
                </c:pt>
                <c:pt idx="2">
                  <c:v>5.619682211052768</c:v>
                </c:pt>
                <c:pt idx="3">
                  <c:v>3.680722676483397</c:v>
                </c:pt>
                <c:pt idx="4">
                  <c:v>3.698552677562252</c:v>
                </c:pt>
                <c:pt idx="5">
                  <c:v>3.9217427690224533</c:v>
                </c:pt>
                <c:pt idx="6">
                  <c:v>4.0478353610364985</c:v>
                </c:pt>
                <c:pt idx="7">
                  <c:v>4.106568451311533</c:v>
                </c:pt>
                <c:pt idx="8">
                  <c:v>4.172716159669001</c:v>
                </c:pt>
                <c:pt idx="9">
                  <c:v>4.130736140738645</c:v>
                </c:pt>
                <c:pt idx="10">
                  <c:v>4.064161209696089</c:v>
                </c:pt>
                <c:pt idx="11">
                  <c:v>3.9908798004833637</c:v>
                </c:pt>
                <c:pt idx="12">
                  <c:v>3.921164856799307</c:v>
                </c:pt>
                <c:pt idx="13">
                  <c:v>3.858409336216262</c:v>
                </c:pt>
                <c:pt idx="14">
                  <c:v>3.8028305843566805</c:v>
                </c:pt>
                <c:pt idx="15">
                  <c:v>3.7534769367000274</c:v>
                </c:pt>
                <c:pt idx="16">
                  <c:v>3.712111607110025</c:v>
                </c:pt>
                <c:pt idx="17">
                  <c:v>3.6756579196320702</c:v>
                </c:pt>
                <c:pt idx="18">
                  <c:v>3.643998320126431</c:v>
                </c:pt>
                <c:pt idx="19">
                  <c:v>3.6170829639672517</c:v>
                </c:pt>
                <c:pt idx="20">
                  <c:v>3.5956305542596407</c:v>
                </c:pt>
                <c:pt idx="21">
                  <c:v>3.5741107851870346</c:v>
                </c:pt>
                <c:pt idx="22">
                  <c:v>3.556178529889332</c:v>
                </c:pt>
                <c:pt idx="23">
                  <c:v>3.540868587583424</c:v>
                </c:pt>
                <c:pt idx="24">
                  <c:v>3.5284543574051006</c:v>
                </c:pt>
                <c:pt idx="25">
                  <c:v>3.5159594233701092</c:v>
                </c:pt>
                <c:pt idx="26">
                  <c:v>3.505412258654358</c:v>
                </c:pt>
                <c:pt idx="27">
                  <c:v>3.4963317085181154</c:v>
                </c:pt>
                <c:pt idx="28">
                  <c:v>3.4876642422668156</c:v>
                </c:pt>
                <c:pt idx="29">
                  <c:v>3.4814358265122287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'L-D'!$J$2:$J$31</c:f>
              <c:numCache>
                <c:ptCount val="30"/>
                <c:pt idx="0">
                  <c:v>4.0381050805517</c:v>
                </c:pt>
                <c:pt idx="1">
                  <c:v>5.004251798856956</c:v>
                </c:pt>
                <c:pt idx="2">
                  <c:v>5.44182451940239</c:v>
                </c:pt>
                <c:pt idx="3">
                  <c:v>3.765504982000646</c:v>
                </c:pt>
                <c:pt idx="4">
                  <c:v>3.8008429821396494</c:v>
                </c:pt>
                <c:pt idx="5">
                  <c:v>4.000366085246224</c:v>
                </c:pt>
                <c:pt idx="6">
                  <c:v>4.104306085433737</c:v>
                </c:pt>
                <c:pt idx="7">
                  <c:v>4.151751667838103</c:v>
                </c:pt>
                <c:pt idx="8">
                  <c:v>4.216285295018786</c:v>
                </c:pt>
                <c:pt idx="9">
                  <c:v>4.180407668733517</c:v>
                </c:pt>
                <c:pt idx="10">
                  <c:v>4.123000576882735</c:v>
                </c:pt>
                <c:pt idx="11">
                  <c:v>4.059560760985605</c:v>
                </c:pt>
                <c:pt idx="12">
                  <c:v>3.999501434230296</c:v>
                </c:pt>
                <c:pt idx="13">
                  <c:v>3.9455017565297084</c:v>
                </c:pt>
                <c:pt idx="14">
                  <c:v>3.897786364139269</c:v>
                </c:pt>
                <c:pt idx="15">
                  <c:v>3.8557012931370243</c:v>
                </c:pt>
                <c:pt idx="16">
                  <c:v>3.8203642719357136</c:v>
                </c:pt>
                <c:pt idx="17">
                  <c:v>3.7894210719205352</c:v>
                </c:pt>
                <c:pt idx="18">
                  <c:v>3.7623580158159586</c:v>
                </c:pt>
                <c:pt idx="19">
                  <c:v>3.7394648325719153</c:v>
                </c:pt>
                <c:pt idx="20">
                  <c:v>3.7214166092010634</c:v>
                </c:pt>
                <c:pt idx="21">
                  <c:v>3.703261749907965</c:v>
                </c:pt>
                <c:pt idx="22">
                  <c:v>3.6879511624433707</c:v>
                </c:pt>
                <c:pt idx="23">
                  <c:v>3.6750122406906307</c:v>
                </c:pt>
                <c:pt idx="24">
                  <c:v>3.664637566173754</c:v>
                </c:pt>
                <c:pt idx="25">
                  <c:v>3.6541315623781965</c:v>
                </c:pt>
                <c:pt idx="26">
                  <c:v>3.6451486536637674</c:v>
                </c:pt>
                <c:pt idx="27">
                  <c:v>3.63735555162212</c:v>
                </c:pt>
                <c:pt idx="28">
                  <c:v>3.6303383897316217</c:v>
                </c:pt>
                <c:pt idx="29">
                  <c:v>3.625056706487221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'L-D'!$K$2:$K$31</c:f>
              <c:numCache>
                <c:ptCount val="30"/>
                <c:pt idx="0">
                  <c:v>4.045644520312605</c:v>
                </c:pt>
                <c:pt idx="1">
                  <c:v>4.885248741812914</c:v>
                </c:pt>
                <c:pt idx="2">
                  <c:v>5.226379261625128</c:v>
                </c:pt>
                <c:pt idx="3">
                  <c:v>3.7822409118380085</c:v>
                </c:pt>
                <c:pt idx="4">
                  <c:v>3.821767351423867</c:v>
                </c:pt>
                <c:pt idx="5">
                  <c:v>3.9871450746719557</c:v>
                </c:pt>
                <c:pt idx="6">
                  <c:v>4.066807065955264</c:v>
                </c:pt>
                <c:pt idx="7">
                  <c:v>4.102478428465309</c:v>
                </c:pt>
                <c:pt idx="8">
                  <c:v>4.15943629720235</c:v>
                </c:pt>
                <c:pt idx="9">
                  <c:v>4.12821856424745</c:v>
                </c:pt>
                <c:pt idx="10">
                  <c:v>4.078943888431763</c:v>
                </c:pt>
                <c:pt idx="11">
                  <c:v>4.024690969369938</c:v>
                </c:pt>
                <c:pt idx="12">
                  <c:v>3.973780093486743</c:v>
                </c:pt>
                <c:pt idx="13">
                  <c:v>3.928098755634485</c:v>
                </c:pt>
                <c:pt idx="14">
                  <c:v>3.887904565291945</c:v>
                </c:pt>
                <c:pt idx="15">
                  <c:v>3.8528548918185046</c:v>
                </c:pt>
                <c:pt idx="16">
                  <c:v>3.8232903813658146</c:v>
                </c:pt>
                <c:pt idx="17">
                  <c:v>3.797640852416671</c:v>
                </c:pt>
                <c:pt idx="18">
                  <c:v>3.774972340345462</c:v>
                </c:pt>
                <c:pt idx="19">
                  <c:v>3.755953642045074</c:v>
                </c:pt>
                <c:pt idx="20">
                  <c:v>3.741074103241147</c:v>
                </c:pt>
                <c:pt idx="21">
                  <c:v>3.7261721798297045</c:v>
                </c:pt>
                <c:pt idx="22">
                  <c:v>3.7133910898804605</c:v>
                </c:pt>
                <c:pt idx="23">
                  <c:v>3.702687573826138</c:v>
                </c:pt>
                <c:pt idx="24">
                  <c:v>3.6942211157380966</c:v>
                </c:pt>
                <c:pt idx="25">
                  <c:v>3.685605235226722</c:v>
                </c:pt>
                <c:pt idx="26">
                  <c:v>3.6780785442957797</c:v>
                </c:pt>
                <c:pt idx="27">
                  <c:v>3.6715226426829624</c:v>
                </c:pt>
                <c:pt idx="28">
                  <c:v>3.6660624168776983</c:v>
                </c:pt>
                <c:pt idx="29">
                  <c:v>3.6616376439964453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'L-D'!$L$2:$L$31</c:f>
              <c:numCache>
                <c:ptCount val="30"/>
                <c:pt idx="0">
                  <c:v>4.00638321259399</c:v>
                </c:pt>
                <c:pt idx="1">
                  <c:v>4.731343254102964</c:v>
                </c:pt>
                <c:pt idx="2">
                  <c:v>4.998038532709262</c:v>
                </c:pt>
                <c:pt idx="3">
                  <c:v>3.7514552544741266</c:v>
                </c:pt>
                <c:pt idx="4">
                  <c:v>3.787770491451641</c:v>
                </c:pt>
                <c:pt idx="5">
                  <c:v>3.9160994199702786</c:v>
                </c:pt>
                <c:pt idx="6">
                  <c:v>3.972252397590654</c:v>
                </c:pt>
                <c:pt idx="7">
                  <c:v>3.9969815204534624</c:v>
                </c:pt>
                <c:pt idx="8">
                  <c:v>4.044228044283312</c:v>
                </c:pt>
                <c:pt idx="9">
                  <c:v>4.017665156691322</c:v>
                </c:pt>
                <c:pt idx="10">
                  <c:v>3.976424928029913</c:v>
                </c:pt>
                <c:pt idx="11">
                  <c:v>3.931219813837233</c:v>
                </c:pt>
                <c:pt idx="12">
                  <c:v>3.8892081249630954</c:v>
                </c:pt>
                <c:pt idx="13">
                  <c:v>3.8515471997689072</c:v>
                </c:pt>
                <c:pt idx="14">
                  <c:v>3.8185625068091507</c:v>
                </c:pt>
                <c:pt idx="15">
                  <c:v>3.7902261896553022</c:v>
                </c:pt>
                <c:pt idx="16">
                  <c:v>3.766139332744815</c:v>
                </c:pt>
                <c:pt idx="17">
                  <c:v>3.74548622049595</c:v>
                </c:pt>
                <c:pt idx="18">
                  <c:v>3.726948958971171</c:v>
                </c:pt>
                <c:pt idx="19">
                  <c:v>3.7115751305971068</c:v>
                </c:pt>
                <c:pt idx="20">
                  <c:v>3.6996145316463775</c:v>
                </c:pt>
                <c:pt idx="21">
                  <c:v>3.687754517186385</c:v>
                </c:pt>
                <c:pt idx="22">
                  <c:v>3.6773433567232092</c:v>
                </c:pt>
                <c:pt idx="23">
                  <c:v>3.6687041433650025</c:v>
                </c:pt>
                <c:pt idx="24">
                  <c:v>3.6620000273392836</c:v>
                </c:pt>
                <c:pt idx="25">
                  <c:v>3.655121370591956</c:v>
                </c:pt>
                <c:pt idx="26">
                  <c:v>3.6489363302142737</c:v>
                </c:pt>
                <c:pt idx="27">
                  <c:v>3.643535759102735</c:v>
                </c:pt>
                <c:pt idx="28">
                  <c:v>3.639486189196529</c:v>
                </c:pt>
                <c:pt idx="29">
                  <c:v>3.635843905093252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'L-D'!$M$2:$M$31</c:f>
              <c:numCache>
                <c:ptCount val="30"/>
                <c:pt idx="0">
                  <c:v>3.9354285148976325</c:v>
                </c:pt>
                <c:pt idx="1">
                  <c:v>4.560083890840586</c:v>
                </c:pt>
                <c:pt idx="2">
                  <c:v>4.770835293331961</c:v>
                </c:pt>
                <c:pt idx="3">
                  <c:v>3.689152400929864</c:v>
                </c:pt>
                <c:pt idx="4">
                  <c:v>3.718854573502472</c:v>
                </c:pt>
                <c:pt idx="5">
                  <c:v>3.8112903313365685</c:v>
                </c:pt>
                <c:pt idx="6">
                  <c:v>3.845917978525122</c:v>
                </c:pt>
                <c:pt idx="7">
                  <c:v>3.8610161005153527</c:v>
                </c:pt>
                <c:pt idx="8">
                  <c:v>3.8986459100432147</c:v>
                </c:pt>
                <c:pt idx="9">
                  <c:v>3.877386572578641</c:v>
                </c:pt>
                <c:pt idx="10">
                  <c:v>3.8444809496768606</c:v>
                </c:pt>
                <c:pt idx="11">
                  <c:v>3.8083751265322734</c:v>
                </c:pt>
                <c:pt idx="12">
                  <c:v>3.775102661387376</c:v>
                </c:pt>
                <c:pt idx="13">
                  <c:v>3.7452129041460154</c:v>
                </c:pt>
                <c:pt idx="14">
                  <c:v>3.719135428324956</c:v>
                </c:pt>
                <c:pt idx="15">
                  <c:v>3.6971534986975314</c:v>
                </c:pt>
                <c:pt idx="16">
                  <c:v>3.678239234583519</c:v>
                </c:pt>
                <c:pt idx="17">
                  <c:v>3.662262422148755</c:v>
                </c:pt>
                <c:pt idx="18">
                  <c:v>3.6475812364475915</c:v>
                </c:pt>
                <c:pt idx="19">
                  <c:v>3.6355986474925657</c:v>
                </c:pt>
                <c:pt idx="20">
                  <c:v>3.626322588877015</c:v>
                </c:pt>
                <c:pt idx="21">
                  <c:v>3.617265308388387</c:v>
                </c:pt>
                <c:pt idx="22">
                  <c:v>3.609045542869071</c:v>
                </c:pt>
                <c:pt idx="23">
                  <c:v>3.602299341859556</c:v>
                </c:pt>
                <c:pt idx="24">
                  <c:v>3.5972164182058908</c:v>
                </c:pt>
                <c:pt idx="25">
                  <c:v>3.5919139776661675</c:v>
                </c:pt>
                <c:pt idx="26">
                  <c:v>3.5869636155979765</c:v>
                </c:pt>
                <c:pt idx="27">
                  <c:v>3.582628535303391</c:v>
                </c:pt>
                <c:pt idx="28">
                  <c:v>3.579837491964299</c:v>
                </c:pt>
                <c:pt idx="29">
                  <c:v>3.5769162965139385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'L-D'!$N$2:$N$31</c:f>
              <c:numCache>
                <c:ptCount val="30"/>
                <c:pt idx="0">
                  <c:v>3.8440196622330083</c:v>
                </c:pt>
                <c:pt idx="1">
                  <c:v>4.382663041746421</c:v>
                </c:pt>
                <c:pt idx="2">
                  <c:v>4.552298413339252</c:v>
                </c:pt>
                <c:pt idx="3">
                  <c:v>3.6071484102732794</c:v>
                </c:pt>
                <c:pt idx="4">
                  <c:v>3.6292523157976952</c:v>
                </c:pt>
                <c:pt idx="5">
                  <c:v>3.688806158375886</c:v>
                </c:pt>
                <c:pt idx="6">
                  <c:v>3.704235537398905</c:v>
                </c:pt>
                <c:pt idx="7">
                  <c:v>3.7110756896058033</c:v>
                </c:pt>
                <c:pt idx="8">
                  <c:v>3.740259402138506</c:v>
                </c:pt>
                <c:pt idx="9">
                  <c:v>3.7250898370194965</c:v>
                </c:pt>
                <c:pt idx="10">
                  <c:v>3.7008566581250126</c:v>
                </c:pt>
                <c:pt idx="11">
                  <c:v>3.673872581255263</c:v>
                </c:pt>
                <c:pt idx="12">
                  <c:v>3.6491424136870485</c:v>
                </c:pt>
                <c:pt idx="13">
                  <c:v>3.6267440613958533</c:v>
                </c:pt>
                <c:pt idx="14">
                  <c:v>3.607243498348196</c:v>
                </c:pt>
                <c:pt idx="15">
                  <c:v>3.591226808490653</c:v>
                </c:pt>
                <c:pt idx="16">
                  <c:v>3.5771647131618574</c:v>
                </c:pt>
                <c:pt idx="17">
                  <c:v>3.565532880541496</c:v>
                </c:pt>
                <c:pt idx="18">
                  <c:v>3.5544283405036787</c:v>
                </c:pt>
                <c:pt idx="19">
                  <c:v>3.545575990065926</c:v>
                </c:pt>
                <c:pt idx="20">
                  <c:v>3.5387636293748628</c:v>
                </c:pt>
                <c:pt idx="21">
                  <c:v>3.532266517987794</c:v>
                </c:pt>
                <c:pt idx="22">
                  <c:v>3.5260562838096807</c:v>
                </c:pt>
                <c:pt idx="23">
                  <c:v>3.5210383865268295</c:v>
                </c:pt>
                <c:pt idx="24">
                  <c:v>3.5174412040929273</c:v>
                </c:pt>
                <c:pt idx="25">
                  <c:v>3.513560176217148</c:v>
                </c:pt>
                <c:pt idx="26">
                  <c:v>3.5097436708207317</c:v>
                </c:pt>
                <c:pt idx="27">
                  <c:v>3.5063835125062366</c:v>
                </c:pt>
                <c:pt idx="28">
                  <c:v>3.5047087096245244</c:v>
                </c:pt>
                <c:pt idx="29">
                  <c:v>3.5024533769060016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'L-D'!$O$2:$O$31</c:f>
              <c:numCache>
                <c:ptCount val="30"/>
                <c:pt idx="0">
                  <c:v>3.740291677303669</c:v>
                </c:pt>
                <c:pt idx="1">
                  <c:v>4.206005017276273</c:v>
                </c:pt>
                <c:pt idx="2">
                  <c:v>4.346106266686689</c:v>
                </c:pt>
                <c:pt idx="3">
                  <c:v>3.51384206197452</c:v>
                </c:pt>
                <c:pt idx="4">
                  <c:v>3.5286808323838494</c:v>
                </c:pt>
                <c:pt idx="5">
                  <c:v>3.5589850454507626</c:v>
                </c:pt>
                <c:pt idx="6">
                  <c:v>3.55748344046704</c:v>
                </c:pt>
                <c:pt idx="7">
                  <c:v>3.5573224510576273</c:v>
                </c:pt>
                <c:pt idx="8">
                  <c:v>3.5796152921238473</c:v>
                </c:pt>
                <c:pt idx="9">
                  <c:v>3.5712073942148255</c:v>
                </c:pt>
                <c:pt idx="10">
                  <c:v>3.555859977803031</c:v>
                </c:pt>
                <c:pt idx="11">
                  <c:v>3.5379050345102003</c:v>
                </c:pt>
                <c:pt idx="12">
                  <c:v>3.5214398672502325</c:v>
                </c:pt>
                <c:pt idx="13">
                  <c:v>3.5061986952057116</c:v>
                </c:pt>
                <c:pt idx="14">
                  <c:v>3.4929095643056303</c:v>
                </c:pt>
                <c:pt idx="15">
                  <c:v>3.4824499870696024</c:v>
                </c:pt>
                <c:pt idx="16">
                  <c:v>3.472907743763062</c:v>
                </c:pt>
                <c:pt idx="17">
                  <c:v>3.465287517462421</c:v>
                </c:pt>
                <c:pt idx="18">
                  <c:v>3.4574815393486227</c:v>
                </c:pt>
                <c:pt idx="19">
                  <c:v>3.4515008818444812</c:v>
                </c:pt>
                <c:pt idx="20">
                  <c:v>3.4469431883706094</c:v>
                </c:pt>
                <c:pt idx="21">
                  <c:v>3.4427719936306334</c:v>
                </c:pt>
                <c:pt idx="22">
                  <c:v>3.438394021304014</c:v>
                </c:pt>
                <c:pt idx="23">
                  <c:v>3.434948664691348</c:v>
                </c:pt>
                <c:pt idx="24">
                  <c:v>3.432708018564456</c:v>
                </c:pt>
                <c:pt idx="25">
                  <c:v>3.4301048771945437</c:v>
                </c:pt>
                <c:pt idx="26">
                  <c:v>3.4273265071096914</c:v>
                </c:pt>
                <c:pt idx="27">
                  <c:v>3.4248535703701433</c:v>
                </c:pt>
                <c:pt idx="28">
                  <c:v>3.424167263531138</c:v>
                </c:pt>
                <c:pt idx="29">
                  <c:v>3.422525551514616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'L-D'!$P$2:$P$31</c:f>
              <c:numCache>
                <c:ptCount val="30"/>
                <c:pt idx="0">
                  <c:v>3.6300073465571367</c:v>
                </c:pt>
                <c:pt idx="1">
                  <c:v>4.0342354512061425</c:v>
                </c:pt>
                <c:pt idx="2">
                  <c:v>4.1537124451385585</c:v>
                </c:pt>
                <c:pt idx="3">
                  <c:v>3.415032514756697</c:v>
                </c:pt>
                <c:pt idx="4">
                  <c:v>3.423568002198933</c:v>
                </c:pt>
                <c:pt idx="5">
                  <c:v>3.4282474692947242</c:v>
                </c:pt>
                <c:pt idx="6">
                  <c:v>3.4118627440352953</c:v>
                </c:pt>
                <c:pt idx="7">
                  <c:v>3.4057837281995056</c:v>
                </c:pt>
                <c:pt idx="8">
                  <c:v>3.422761419767759</c:v>
                </c:pt>
                <c:pt idx="9">
                  <c:v>3.4215863290404465</c:v>
                </c:pt>
                <c:pt idx="10">
                  <c:v>3.4151724321462886</c:v>
                </c:pt>
                <c:pt idx="11">
                  <c:v>3.4060313782811384</c:v>
                </c:pt>
                <c:pt idx="12">
                  <c:v>3.3974786940525075</c:v>
                </c:pt>
                <c:pt idx="13">
                  <c:v>3.3890145739963793</c:v>
                </c:pt>
                <c:pt idx="14">
                  <c:v>3.38154756041772</c:v>
                </c:pt>
                <c:pt idx="15">
                  <c:v>3.3762332121178433</c:v>
                </c:pt>
                <c:pt idx="16">
                  <c:v>3.370876509283985</c:v>
                </c:pt>
                <c:pt idx="17">
                  <c:v>3.366942217456273</c:v>
                </c:pt>
                <c:pt idx="18">
                  <c:v>3.362164826356904</c:v>
                </c:pt>
                <c:pt idx="19">
                  <c:v>3.3588074623403257</c:v>
                </c:pt>
                <c:pt idx="20">
                  <c:v>3.3563080387827027</c:v>
                </c:pt>
                <c:pt idx="21">
                  <c:v>3.3542433209282634</c:v>
                </c:pt>
                <c:pt idx="22">
                  <c:v>3.3515299728554195</c:v>
                </c:pt>
                <c:pt idx="23">
                  <c:v>3.349512134717029</c:v>
                </c:pt>
                <c:pt idx="24">
                  <c:v>3.3485064905957787</c:v>
                </c:pt>
                <c:pt idx="25">
                  <c:v>3.3470508724142616</c:v>
                </c:pt>
                <c:pt idx="26">
                  <c:v>3.345220422558317</c:v>
                </c:pt>
                <c:pt idx="27">
                  <c:v>3.3435521662925503</c:v>
                </c:pt>
                <c:pt idx="28">
                  <c:v>3.34374185062984</c:v>
                </c:pt>
                <c:pt idx="29">
                  <c:v>3.342663905520162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'L-D'!$Q$2:$Q$31</c:f>
              <c:numCache>
                <c:ptCount val="30"/>
                <c:pt idx="0">
                  <c:v>3.517171721686748</c:v>
                </c:pt>
                <c:pt idx="1">
                  <c:v>3.869674702237583</c:v>
                </c:pt>
                <c:pt idx="2">
                  <c:v>3.9753199239408326</c:v>
                </c:pt>
                <c:pt idx="3">
                  <c:v>3.314623447931339</c:v>
                </c:pt>
                <c:pt idx="4">
                  <c:v>3.3180448497890045</c:v>
                </c:pt>
                <c:pt idx="5">
                  <c:v>3.300433383035962</c:v>
                </c:pt>
                <c:pt idx="6">
                  <c:v>3.270951157559447</c:v>
                </c:pt>
                <c:pt idx="7">
                  <c:v>3.2598606118321545</c:v>
                </c:pt>
                <c:pt idx="8">
                  <c:v>3.272952217777404</c:v>
                </c:pt>
                <c:pt idx="9">
                  <c:v>3.2792769456758384</c:v>
                </c:pt>
                <c:pt idx="10">
                  <c:v>3.2816939826601126</c:v>
                </c:pt>
                <c:pt idx="11">
                  <c:v>3.281053718841104</c:v>
                </c:pt>
                <c:pt idx="12">
                  <c:v>3.2800087847730612</c:v>
                </c:pt>
                <c:pt idx="13">
                  <c:v>3.277914929000072</c:v>
                </c:pt>
                <c:pt idx="14">
                  <c:v>3.2758729494683774</c:v>
                </c:pt>
                <c:pt idx="15">
                  <c:v>3.2753019255785563</c:v>
                </c:pt>
                <c:pt idx="16">
                  <c:v>3.273804681545999</c:v>
                </c:pt>
                <c:pt idx="17">
                  <c:v>3.273246331199287</c:v>
                </c:pt>
                <c:pt idx="18">
                  <c:v>3.2712414765593305</c:v>
                </c:pt>
                <c:pt idx="19">
                  <c:v>3.2702744592840114</c:v>
                </c:pt>
                <c:pt idx="20">
                  <c:v>3.2696510370588814</c:v>
                </c:pt>
                <c:pt idx="21">
                  <c:v>3.269491475803383</c:v>
                </c:pt>
                <c:pt idx="22">
                  <c:v>3.2682876901525177</c:v>
                </c:pt>
                <c:pt idx="23">
                  <c:v>3.2675642788045423</c:v>
                </c:pt>
                <c:pt idx="24">
                  <c:v>3.2676810961444134</c:v>
                </c:pt>
                <c:pt idx="25">
                  <c:v>3.2672561676540806</c:v>
                </c:pt>
                <c:pt idx="26">
                  <c:v>3.266289723305237</c:v>
                </c:pt>
                <c:pt idx="27">
                  <c:v>3.2653500844322734</c:v>
                </c:pt>
                <c:pt idx="28">
                  <c:v>3.2663176440517048</c:v>
                </c:pt>
                <c:pt idx="29">
                  <c:v>3.2657563601236803</c:v>
                </c:pt>
              </c:numCache>
            </c:numRef>
          </c:val>
        </c:ser>
        <c:axId val="4359719"/>
        <c:axId val="39237472"/>
        <c:axId val="17592929"/>
      </c:surface3DChart>
      <c:catAx>
        <c:axId val="435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Mach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crossAx val="39237472"/>
        <c:crosses val="autoZero"/>
        <c:auto val="0"/>
        <c:lblOffset val="100"/>
        <c:tickLblSkip val="2"/>
        <c:noMultiLvlLbl val="0"/>
      </c:catAx>
      <c:valAx>
        <c:axId val="3923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Lift-to-Drag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9719"/>
        <c:crossesAt val="1"/>
        <c:crossBetween val="between"/>
        <c:dispUnits/>
      </c:valAx>
      <c:ser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crossAx val="39237472"/>
        <c:crosses val="autoZero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'0.3'!$F$25:$F$26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'0.3'!$F$27:$F$34</c:f>
              <c:numCache>
                <c:ptCount val="8"/>
                <c:pt idx="0">
                  <c:v>0.0013673752049296172</c:v>
                </c:pt>
                <c:pt idx="1">
                  <c:v>0.04707492415248648</c:v>
                </c:pt>
                <c:pt idx="2">
                  <c:v>0.09019258672998286</c:v>
                </c:pt>
                <c:pt idx="3">
                  <c:v>0.1365019692087361</c:v>
                </c:pt>
                <c:pt idx="4">
                  <c:v>0.21517609814008706</c:v>
                </c:pt>
                <c:pt idx="5">
                  <c:v>0.24120451504701604</c:v>
                </c:pt>
                <c:pt idx="6">
                  <c:v>0.2904347334501668</c:v>
                </c:pt>
                <c:pt idx="7">
                  <c:v>0.3483803493696648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'0.3'!$G$25:$G$26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'0.3'!$G$27:$G$34</c:f>
              <c:numCache>
                <c:ptCount val="8"/>
                <c:pt idx="0">
                  <c:v>0.024744662407899447</c:v>
                </c:pt>
                <c:pt idx="1">
                  <c:v>0.028478150262875233</c:v>
                </c:pt>
                <c:pt idx="2">
                  <c:v>0.028619481033410592</c:v>
                </c:pt>
                <c:pt idx="3">
                  <c:v>0.035968681101249365</c:v>
                </c:pt>
                <c:pt idx="4">
                  <c:v>0.05449478960559293</c:v>
                </c:pt>
                <c:pt idx="5">
                  <c:v>0.06094889479337441</c:v>
                </c:pt>
                <c:pt idx="6">
                  <c:v>0.07192558463828745</c:v>
                </c:pt>
                <c:pt idx="7">
                  <c:v>0.09793044641679387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'0.3'!$H$25:$H$26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'0.3'!$H$27:$H$34</c:f>
              <c:numCache>
                <c:ptCount val="8"/>
                <c:pt idx="0">
                  <c:v>-0.015652382836791226</c:v>
                </c:pt>
                <c:pt idx="1">
                  <c:v>-0.012851285481875113</c:v>
                </c:pt>
                <c:pt idx="2">
                  <c:v>-0.009765563658519733</c:v>
                </c:pt>
                <c:pt idx="3">
                  <c:v>-0.006265664160401002</c:v>
                </c:pt>
                <c:pt idx="4">
                  <c:v>-0.014943766056745874</c:v>
                </c:pt>
                <c:pt idx="5">
                  <c:v>-0.005776895245632879</c:v>
                </c:pt>
                <c:pt idx="6">
                  <c:v>-0.0032054603928367282</c:v>
                </c:pt>
                <c:pt idx="7">
                  <c:v>-0.00447547440028643</c:v>
                </c:pt>
              </c:numCache>
            </c:numRef>
          </c:yVal>
          <c:smooth val="0"/>
        </c:ser>
        <c:axId val="24118634"/>
        <c:axId val="15741115"/>
      </c:scatterChart>
      <c:valAx>
        <c:axId val="24118634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741115"/>
        <c:crosses val="autoZero"/>
        <c:crossBetween val="midCat"/>
        <c:dispUnits/>
        <c:majorUnit val="1"/>
        <c:minorUnit val="1"/>
      </c:valAx>
      <c:valAx>
        <c:axId val="1574111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11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'0.6'!$F$25:$F$26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'0.6'!$E$27:$E$34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'0.6'!$F$27:$F$34</c:f>
              <c:numCache>
                <c:ptCount val="8"/>
                <c:pt idx="0">
                  <c:v>-0.0013233507666370855</c:v>
                </c:pt>
                <c:pt idx="1">
                  <c:v>0.04631395683539223</c:v>
                </c:pt>
                <c:pt idx="2">
                  <c:v>0.07974632567642446</c:v>
                </c:pt>
                <c:pt idx="3">
                  <c:v>0.12300588535851485</c:v>
                </c:pt>
                <c:pt idx="4">
                  <c:v>0.20464460927122416</c:v>
                </c:pt>
                <c:pt idx="5">
                  <c:v>0.22087939414040467</c:v>
                </c:pt>
                <c:pt idx="6">
                  <c:v>0.2685877496762173</c:v>
                </c:pt>
                <c:pt idx="7">
                  <c:v>0.3245296975383219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'0.6'!$G$25:$G$26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'0.6'!$E$27:$E$34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'0.6'!$G$27:$G$34</c:f>
              <c:numCache>
                <c:ptCount val="8"/>
                <c:pt idx="0">
                  <c:v>0.013834427106313937</c:v>
                </c:pt>
                <c:pt idx="1">
                  <c:v>0.01803754318900975</c:v>
                </c:pt>
                <c:pt idx="2">
                  <c:v>0.01797114325089449</c:v>
                </c:pt>
                <c:pt idx="3">
                  <c:v>0.023903977721492765</c:v>
                </c:pt>
                <c:pt idx="4">
                  <c:v>0.04206436079601574</c:v>
                </c:pt>
                <c:pt idx="5">
                  <c:v>0.047243555969005833</c:v>
                </c:pt>
                <c:pt idx="6">
                  <c:v>0.058697545293887786</c:v>
                </c:pt>
                <c:pt idx="7">
                  <c:v>0.08183792372705509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'0.6'!$H$25:$H$26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'0.6'!$E$27:$E$34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'0.6'!$H$27:$H$34</c:f>
              <c:numCache>
                <c:ptCount val="8"/>
                <c:pt idx="0">
                  <c:v>-0.013551120703688838</c:v>
                </c:pt>
                <c:pt idx="1">
                  <c:v>-0.012947987932475247</c:v>
                </c:pt>
                <c:pt idx="2">
                  <c:v>-0.006595727186115596</c:v>
                </c:pt>
                <c:pt idx="3">
                  <c:v>-0.0032563636317357618</c:v>
                </c:pt>
                <c:pt idx="4">
                  <c:v>-0.015017452670400777</c:v>
                </c:pt>
                <c:pt idx="5">
                  <c:v>-0.001889078239379081</c:v>
                </c:pt>
                <c:pt idx="6">
                  <c:v>0.0005251128439281628</c:v>
                </c:pt>
                <c:pt idx="7">
                  <c:v>-0.000480458885545652</c:v>
                </c:pt>
              </c:numCache>
            </c:numRef>
          </c:yVal>
          <c:smooth val="0"/>
        </c:ser>
        <c:axId val="7452308"/>
        <c:axId val="67070773"/>
      </c:scatterChart>
      <c:valAx>
        <c:axId val="745230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7070773"/>
        <c:crosses val="autoZero"/>
        <c:crossBetween val="midCat"/>
        <c:dispUnits/>
        <c:majorUnit val="1"/>
        <c:minorUnit val="1"/>
      </c:valAx>
      <c:valAx>
        <c:axId val="6707077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7452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'0.9'!$F$25:$F$26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'0.9'!$E$27:$E$34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'0.9'!$F$27:$F$34</c:f>
              <c:numCache>
                <c:ptCount val="8"/>
                <c:pt idx="0">
                  <c:v>0.00830146910847253</c:v>
                </c:pt>
                <c:pt idx="1">
                  <c:v>0.045885996940429156</c:v>
                </c:pt>
                <c:pt idx="2">
                  <c:v>0.08344971908539713</c:v>
                </c:pt>
                <c:pt idx="3">
                  <c:v>0.13215394089974383</c:v>
                </c:pt>
                <c:pt idx="4">
                  <c:v>0.20238259161689695</c:v>
                </c:pt>
                <c:pt idx="5">
                  <c:v>0.22262085077858665</c:v>
                </c:pt>
                <c:pt idx="6">
                  <c:v>0.28447048391758223</c:v>
                </c:pt>
                <c:pt idx="7">
                  <c:v>0.3353498457352881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'0.9'!$G$25:$G$26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'0.9'!$E$27:$E$34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'0.9'!$G$27:$G$34</c:f>
              <c:numCache>
                <c:ptCount val="8"/>
                <c:pt idx="0">
                  <c:v>0.011045928364884843</c:v>
                </c:pt>
                <c:pt idx="1">
                  <c:v>0.014113821482666215</c:v>
                </c:pt>
                <c:pt idx="2">
                  <c:v>0.01583880207663453</c:v>
                </c:pt>
                <c:pt idx="3">
                  <c:v>0.02203511394707336</c:v>
                </c:pt>
                <c:pt idx="4">
                  <c:v>0.038301378320020216</c:v>
                </c:pt>
                <c:pt idx="5">
                  <c:v>0.04412697067684304</c:v>
                </c:pt>
                <c:pt idx="6">
                  <c:v>0.06111197696394337</c:v>
                </c:pt>
                <c:pt idx="7">
                  <c:v>0.08180417838720368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'0.9'!$H$25:$H$26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'0.9'!$E$27:$E$34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'0.9'!$H$27:$H$34</c:f>
              <c:numCache>
                <c:ptCount val="8"/>
                <c:pt idx="0">
                  <c:v>-0.0177699481143995</c:v>
                </c:pt>
                <c:pt idx="1">
                  <c:v>-0.012836478396635582</c:v>
                </c:pt>
                <c:pt idx="2">
                  <c:v>-0.00728829519966146</c:v>
                </c:pt>
                <c:pt idx="3">
                  <c:v>-0.00580352571910759</c:v>
                </c:pt>
                <c:pt idx="4">
                  <c:v>-0.013697077267529863</c:v>
                </c:pt>
                <c:pt idx="5">
                  <c:v>0.0004192661165895217</c:v>
                </c:pt>
                <c:pt idx="6">
                  <c:v>-0.001748623420091787</c:v>
                </c:pt>
                <c:pt idx="7">
                  <c:v>0.0018151385709191472</c:v>
                </c:pt>
              </c:numCache>
            </c:numRef>
          </c:yVal>
          <c:smooth val="0"/>
        </c:ser>
        <c:axId val="66766046"/>
        <c:axId val="64023503"/>
      </c:scatterChart>
      <c:valAx>
        <c:axId val="6676604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4023503"/>
        <c:crosses val="autoZero"/>
        <c:crossBetween val="midCat"/>
        <c:dispUnits/>
        <c:majorUnit val="1"/>
        <c:minorUnit val="1"/>
      </c:valAx>
      <c:valAx>
        <c:axId val="64023503"/>
        <c:scaling>
          <c:orientation val="minMax"/>
          <c:max val="0.4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6766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'1.2'!$F$25:$F$26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'1.2'!$E$27:$E$34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'1.2'!$F$27:$F$34</c:f>
              <c:numCache>
                <c:ptCount val="8"/>
                <c:pt idx="0">
                  <c:v>0.0009951746186096495</c:v>
                </c:pt>
                <c:pt idx="1">
                  <c:v>0.04348824331807193</c:v>
                </c:pt>
                <c:pt idx="2">
                  <c:v>0.09033360923478828</c:v>
                </c:pt>
                <c:pt idx="3">
                  <c:v>0.13887683025886502</c:v>
                </c:pt>
                <c:pt idx="4">
                  <c:v>0.19347830700693228</c:v>
                </c:pt>
                <c:pt idx="5">
                  <c:v>0.23966768345035028</c:v>
                </c:pt>
                <c:pt idx="6">
                  <c:v>0.29835944750251303</c:v>
                </c:pt>
                <c:pt idx="7">
                  <c:v>0.357591438179745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'1.2'!$G$25:$G$26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'1.2'!$E$27:$E$34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'1.2'!$G$27:$G$34</c:f>
              <c:numCache>
                <c:ptCount val="8"/>
                <c:pt idx="0">
                  <c:v>0.02837347410095678</c:v>
                </c:pt>
                <c:pt idx="1">
                  <c:v>0.029801215895782565</c:v>
                </c:pt>
                <c:pt idx="2">
                  <c:v>0.032903660228322924</c:v>
                </c:pt>
                <c:pt idx="3">
                  <c:v>0.03993818263904565</c:v>
                </c:pt>
                <c:pt idx="4">
                  <c:v>0.05105141606904096</c:v>
                </c:pt>
                <c:pt idx="5">
                  <c:v>0.0635538036777857</c:v>
                </c:pt>
                <c:pt idx="6">
                  <c:v>0.08168998323368082</c:v>
                </c:pt>
                <c:pt idx="7">
                  <c:v>0.10561430520103184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'1.2'!$H$25:$H$26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'1.2'!$E$27:$E$34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'1.2'!$H$27:$H$34</c:f>
              <c:numCache>
                <c:ptCount val="8"/>
                <c:pt idx="0">
                  <c:v>-0.019570352620066976</c:v>
                </c:pt>
                <c:pt idx="1">
                  <c:v>-0.017570227853441662</c:v>
                </c:pt>
                <c:pt idx="2">
                  <c:v>-0.016779181723876022</c:v>
                </c:pt>
                <c:pt idx="3">
                  <c:v>-0.016238955098806806</c:v>
                </c:pt>
                <c:pt idx="4">
                  <c:v>-0.01841915540712186</c:v>
                </c:pt>
                <c:pt idx="5">
                  <c:v>-0.015531515470739976</c:v>
                </c:pt>
                <c:pt idx="6">
                  <c:v>-0.016875650764066955</c:v>
                </c:pt>
                <c:pt idx="7">
                  <c:v>-0.01702356995902638</c:v>
                </c:pt>
              </c:numCache>
            </c:numRef>
          </c:yVal>
          <c:smooth val="0"/>
        </c:ser>
        <c:axId val="39340616"/>
        <c:axId val="18521225"/>
      </c:scatterChart>
      <c:valAx>
        <c:axId val="3934061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521225"/>
        <c:crosses val="autoZero"/>
        <c:crossBetween val="midCat"/>
        <c:dispUnits/>
        <c:majorUnit val="1"/>
        <c:minorUnit val="1"/>
      </c:valAx>
      <c:valAx>
        <c:axId val="18521225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9340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'1.5'!$F$25:$F$26</c:f>
              <c:strCache>
                <c:ptCount val="1"/>
                <c:pt idx="0">
                  <c:v>Lift Coefficient 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'1.5'!$E$27:$E$34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'1.5'!$F$27:$F$34</c:f>
              <c:numCache>
                <c:ptCount val="8"/>
                <c:pt idx="0">
                  <c:v>-0.01443650258378108</c:v>
                </c:pt>
                <c:pt idx="1">
                  <c:v>0.02813155337322899</c:v>
                </c:pt>
                <c:pt idx="2">
                  <c:v>0.07402622994759482</c:v>
                </c:pt>
                <c:pt idx="3">
                  <c:v>0.12188357303637198</c:v>
                </c:pt>
                <c:pt idx="4">
                  <c:v>0.1711683099538119</c:v>
                </c:pt>
                <c:pt idx="5">
                  <c:v>0.22279238675711585</c:v>
                </c:pt>
                <c:pt idx="6">
                  <c:v>0.281196584246568</c:v>
                </c:pt>
                <c:pt idx="7">
                  <c:v>0.34289171750765934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'1.5'!$G$25:$G$26</c:f>
              <c:strCache>
                <c:ptCount val="1"/>
                <c:pt idx="0">
                  <c:v>Drag Coefficient 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'1.5'!$E$27:$E$34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'1.5'!$G$27:$G$34</c:f>
              <c:numCache>
                <c:ptCount val="8"/>
                <c:pt idx="0">
                  <c:v>0.025586034378780362</c:v>
                </c:pt>
                <c:pt idx="1">
                  <c:v>0.026077692253097542</c:v>
                </c:pt>
                <c:pt idx="2">
                  <c:v>0.028726300801838484</c:v>
                </c:pt>
                <c:pt idx="3">
                  <c:v>0.03535178715654823</c:v>
                </c:pt>
                <c:pt idx="4">
                  <c:v>0.04504220526002556</c:v>
                </c:pt>
                <c:pt idx="5">
                  <c:v>0.05824559817515629</c:v>
                </c:pt>
                <c:pt idx="6">
                  <c:v>0.07632592000488486</c:v>
                </c:pt>
                <c:pt idx="7">
                  <c:v>0.10114671269218768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'1.5'!$H$25:$H$26</c:f>
              <c:strCache>
                <c:ptCount val="1"/>
                <c:pt idx="0">
                  <c:v>Pitch Coefficient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'1.5'!$E$27:$E$34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'1.5'!$H$27:$H$34</c:f>
              <c:numCache>
                <c:ptCount val="8"/>
                <c:pt idx="0">
                  <c:v>-0.013295909181803319</c:v>
                </c:pt>
                <c:pt idx="1">
                  <c:v>-0.012251797029355544</c:v>
                </c:pt>
                <c:pt idx="2">
                  <c:v>-0.011822257219804243</c:v>
                </c:pt>
                <c:pt idx="3">
                  <c:v>-0.011736349257893984</c:v>
                </c:pt>
                <c:pt idx="4">
                  <c:v>-0.012040331276961058</c:v>
                </c:pt>
                <c:pt idx="5">
                  <c:v>-0.012615253791283566</c:v>
                </c:pt>
                <c:pt idx="6">
                  <c:v>-0.014663828267605152</c:v>
                </c:pt>
                <c:pt idx="7">
                  <c:v>-0.01761774049636563</c:v>
                </c:pt>
              </c:numCache>
            </c:numRef>
          </c:yVal>
          <c:smooth val="0"/>
        </c:ser>
        <c:axId val="32473298"/>
        <c:axId val="23824227"/>
      </c:scatterChart>
      <c:valAx>
        <c:axId val="3247329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Attack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824227"/>
        <c:crosses val="autoZero"/>
        <c:crossBetween val="midCat"/>
        <c:dispUnits/>
        <c:majorUnit val="1"/>
        <c:minorUnit val="1"/>
      </c:val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Lift, Drag, Pitch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2473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35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Chart 1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6" customWidth="1"/>
    <col min="2" max="16384" width="11.7109375" style="13" customWidth="1"/>
  </cols>
  <sheetData>
    <row r="1" spans="1:17" s="3" customFormat="1" ht="12.75">
      <c r="A1" s="14" t="s">
        <v>195</v>
      </c>
      <c r="B1" s="16">
        <v>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</row>
    <row r="2" spans="1:17" ht="12.75">
      <c r="A2" s="17">
        <v>0.3</v>
      </c>
      <c r="B2" s="18">
        <f>'0.3'!$F$37*'C-L'!B$1*'C-L'!B$1+'0.3'!$F$38*'C-L'!B$1+'0.3'!$F$39</f>
        <v>-0.001393334919378657</v>
      </c>
      <c r="C2" s="18">
        <f>'0.3'!$F$37*'C-L'!C$1*'C-L'!C$1+'0.3'!$F$38*'C-L'!C$1+'0.3'!$F$39</f>
        <v>0.02283180195554675</v>
      </c>
      <c r="D2" s="18">
        <f>'0.3'!$F$37*'C-L'!D$1*'C-L'!D$1+'0.3'!$F$38*'C-L'!D$1+'0.3'!$F$39</f>
        <v>0.04715563551960818</v>
      </c>
      <c r="E2" s="18">
        <f>'0.3'!$F$37*'C-L'!E$1*'C-L'!E$1+'0.3'!$F$38*'C-L'!E$1+'0.3'!$F$39</f>
        <v>0.07157816577280562</v>
      </c>
      <c r="F2" s="18">
        <f>'0.3'!$F$37*'C-L'!F$1*'C-L'!F$1+'0.3'!$F$38*'C-L'!F$1+'0.3'!$F$39</f>
        <v>0.09609939271513908</v>
      </c>
      <c r="G2" s="18">
        <f>'0.3'!$F$37*'C-L'!G$1*'C-L'!G$1+'0.3'!$F$38*'C-L'!G$1+'0.3'!$F$39</f>
        <v>0.12071931634660855</v>
      </c>
      <c r="H2" s="18">
        <f>'0.3'!$F$37*'C-L'!H$1*'C-L'!H$1+'0.3'!$F$38*'C-L'!H$1+'0.3'!$F$39</f>
        <v>0.14543793666721405</v>
      </c>
      <c r="I2" s="18">
        <f>'0.3'!$F$37*'C-L'!I$1*'C-L'!I$1+'0.3'!$F$38*'C-L'!I$1+'0.3'!$F$39</f>
        <v>0.17025525367695554</v>
      </c>
      <c r="J2" s="18">
        <f>'0.3'!$F$37*'C-L'!J$1*'C-L'!J$1+'0.3'!$F$38*'C-L'!J$1+'0.3'!$F$39</f>
        <v>0.19517126737583307</v>
      </c>
      <c r="K2" s="18">
        <f>'0.3'!$F$37*'C-L'!K$1*'C-L'!K$1+'0.3'!$F$38*'C-L'!K$1+'0.3'!$F$39</f>
        <v>0.2201859777638466</v>
      </c>
      <c r="L2" s="18">
        <f>'0.3'!$F$37*'C-L'!L$1*'C-L'!L$1+'0.3'!$F$38*'C-L'!L$1+'0.3'!$F$39</f>
        <v>0.24529938484099617</v>
      </c>
      <c r="M2" s="18">
        <f>'0.3'!$F$37*'C-L'!M$1*'C-L'!M$1+'0.3'!$F$38*'C-L'!M$1+'0.3'!$F$39</f>
        <v>0.27051148860728175</v>
      </c>
      <c r="N2" s="18">
        <f>'0.3'!$F$37*'C-L'!N$1*'C-L'!N$1+'0.3'!$F$38*'C-L'!N$1+'0.3'!$F$39</f>
        <v>0.2958222890627033</v>
      </c>
      <c r="O2" s="18">
        <f>'0.3'!$F$37*'C-L'!O$1*'C-L'!O$1+'0.3'!$F$38*'C-L'!O$1+'0.3'!$F$39</f>
        <v>0.32123178620726095</v>
      </c>
      <c r="P2" s="18">
        <f>'0.3'!$F$37*'C-L'!P$1*'C-L'!P$1+'0.3'!$F$38*'C-L'!P$1+'0.3'!$F$39</f>
        <v>0.3467399800409546</v>
      </c>
      <c r="Q2" s="18">
        <f>'0.3'!$F$37*'C-L'!Q$1*'C-L'!Q$1+'0.3'!$F$38*'C-L'!Q$1+'0.3'!$F$39</f>
        <v>0.3723468705637842</v>
      </c>
    </row>
    <row r="3" spans="1:17" ht="12.75">
      <c r="A3" s="17">
        <v>0.6</v>
      </c>
      <c r="B3" s="18">
        <f>'0.6'!$F$37*'C-L'!B$1*'C-L'!B$1+'0.6'!$F$38*'C-L'!B$1+'0.6'!$F$39</f>
        <v>-0.0025420386308199544</v>
      </c>
      <c r="C3" s="18">
        <f>'0.6'!$F$37*'C-L'!C$1*'C-L'!C$1+'0.6'!$F$38*'C-L'!C$1+'0.6'!$F$39</f>
        <v>0.01993667924044355</v>
      </c>
      <c r="D3" s="18">
        <f>'0.6'!$F$37*'C-L'!D$1*'C-L'!D$1+'0.6'!$F$38*'C-L'!D$1+'0.6'!$F$39</f>
        <v>0.04252616050847557</v>
      </c>
      <c r="E3" s="18">
        <f>'0.6'!$F$37*'C-L'!E$1*'C-L'!E$1+'0.6'!$F$38*'C-L'!E$1+'0.6'!$F$39</f>
        <v>0.0652264051732761</v>
      </c>
      <c r="F3" s="18">
        <f>'0.6'!$F$37*'C-L'!F$1*'C-L'!F$1+'0.6'!$F$38*'C-L'!F$1+'0.6'!$F$39</f>
        <v>0.08803741323484517</v>
      </c>
      <c r="G3" s="18">
        <f>'0.6'!$F$37*'C-L'!G$1*'C-L'!G$1+'0.6'!$F$38*'C-L'!G$1+'0.6'!$F$39</f>
        <v>0.11095918469318274</v>
      </c>
      <c r="H3" s="18">
        <f>'0.6'!$F$37*'C-L'!H$1*'C-L'!H$1+'0.6'!$F$38*'C-L'!H$1+'0.6'!$F$39</f>
        <v>0.13399171954828878</v>
      </c>
      <c r="I3" s="18">
        <f>'0.6'!$F$37*'C-L'!I$1*'C-L'!I$1+'0.6'!$F$38*'C-L'!I$1+'0.6'!$F$39</f>
        <v>0.1571350178001634</v>
      </c>
      <c r="J3" s="18">
        <f>'0.6'!$F$37*'C-L'!J$1*'C-L'!J$1+'0.6'!$F$38*'C-L'!J$1+'0.6'!$F$39</f>
        <v>0.18038907944880653</v>
      </c>
      <c r="K3" s="18">
        <f>'0.6'!$F$37*'C-L'!K$1*'C-L'!K$1+'0.6'!$F$38*'C-L'!K$1+'0.6'!$F$39</f>
        <v>0.20375390449421815</v>
      </c>
      <c r="L3" s="18">
        <f>'0.6'!$F$37*'C-L'!L$1*'C-L'!L$1+'0.6'!$F$38*'C-L'!L$1+'0.6'!$F$39</f>
        <v>0.2272294929363983</v>
      </c>
      <c r="M3" s="18">
        <f>'0.6'!$F$37*'C-L'!M$1*'C-L'!M$1+'0.6'!$F$38*'C-L'!M$1+'0.6'!$F$39</f>
        <v>0.2508158447753469</v>
      </c>
      <c r="N3" s="18">
        <f>'0.6'!$F$37*'C-L'!N$1*'C-L'!N$1+'0.6'!$F$38*'C-L'!N$1+'0.6'!$F$39</f>
        <v>0.27451296001106407</v>
      </c>
      <c r="O3" s="18">
        <f>'0.6'!$F$37*'C-L'!O$1*'C-L'!O$1+'0.6'!$F$38*'C-L'!O$1+'0.6'!$F$39</f>
        <v>0.2983208386435498</v>
      </c>
      <c r="P3" s="18">
        <f>'0.6'!$F$37*'C-L'!P$1*'C-L'!P$1+'0.6'!$F$38*'C-L'!P$1+'0.6'!$F$39</f>
        <v>0.322239480672804</v>
      </c>
      <c r="Q3" s="18">
        <f>'0.6'!$F$37*'C-L'!Q$1*'C-L'!Q$1+'0.6'!$F$38*'C-L'!Q$1+'0.6'!$F$39</f>
        <v>0.3462688860988267</v>
      </c>
    </row>
    <row r="4" spans="1:17" ht="12.75">
      <c r="A4" s="17">
        <v>0.9</v>
      </c>
      <c r="B4" s="18">
        <f>'0.9'!$F$37*'C-L'!B$1*'C-L'!B$1+'0.9'!$F$38*'C-L'!B$1+'0.9'!$F$39</f>
        <v>0.004952620406923968</v>
      </c>
      <c r="C4" s="18">
        <f>'0.9'!$F$37*'C-L'!C$1*'C-L'!C$1+'0.9'!$F$38*'C-L'!C$1+'0.9'!$F$39</f>
        <v>0.025778119520943957</v>
      </c>
      <c r="D4" s="18">
        <f>'0.9'!$F$37*'C-L'!D$1*'C-L'!D$1+'0.9'!$F$38*'C-L'!D$1+'0.9'!$F$39</f>
        <v>0.0470352296843365</v>
      </c>
      <c r="E4" s="18">
        <f>'0.9'!$F$37*'C-L'!E$1*'C-L'!E$1+'0.9'!$F$38*'C-L'!E$1+'0.9'!$F$39</f>
        <v>0.06872395089710162</v>
      </c>
      <c r="F4" s="18">
        <f>'0.9'!$F$37*'C-L'!F$1*'C-L'!F$1+'0.9'!$F$38*'C-L'!F$1+'0.9'!$F$39</f>
        <v>0.0908442831592393</v>
      </c>
      <c r="G4" s="18">
        <f>'0.9'!$F$37*'C-L'!G$1*'C-L'!G$1+'0.9'!$F$38*'C-L'!G$1+'0.9'!$F$39</f>
        <v>0.11339622647074953</v>
      </c>
      <c r="H4" s="18">
        <f>'0.9'!$F$37*'C-L'!H$1*'C-L'!H$1+'0.9'!$F$38*'C-L'!H$1+'0.9'!$F$39</f>
        <v>0.13637978083163232</v>
      </c>
      <c r="I4" s="18">
        <f>'0.9'!$F$37*'C-L'!I$1*'C-L'!I$1+'0.9'!$F$38*'C-L'!I$1+'0.9'!$F$39</f>
        <v>0.15979494624188767</v>
      </c>
      <c r="J4" s="18">
        <f>'0.9'!$F$37*'C-L'!J$1*'C-L'!J$1+'0.9'!$F$38*'C-L'!J$1+'0.9'!$F$39</f>
        <v>0.18364172270151558</v>
      </c>
      <c r="K4" s="18">
        <f>'0.9'!$F$37*'C-L'!K$1*'C-L'!K$1+'0.9'!$F$38*'C-L'!K$1+'0.9'!$F$39</f>
        <v>0.20792011021051607</v>
      </c>
      <c r="L4" s="18">
        <f>'0.9'!$F$37*'C-L'!L$1*'C-L'!L$1+'0.9'!$F$38*'C-L'!L$1+'0.9'!$F$39</f>
        <v>0.2326301087688891</v>
      </c>
      <c r="M4" s="18">
        <f>'0.9'!$F$37*'C-L'!M$1*'C-L'!M$1+'0.9'!$F$38*'C-L'!M$1+'0.9'!$F$39</f>
        <v>0.2577717183766347</v>
      </c>
      <c r="N4" s="18">
        <f>'0.9'!$F$37*'C-L'!N$1*'C-L'!N$1+'0.9'!$F$38*'C-L'!N$1+'0.9'!$F$39</f>
        <v>0.2833449390337529</v>
      </c>
      <c r="O4" s="18">
        <f>'0.9'!$F$37*'C-L'!O$1*'C-L'!O$1+'0.9'!$F$38*'C-L'!O$1+'0.9'!$F$39</f>
        <v>0.30934977074024356</v>
      </c>
      <c r="P4" s="18">
        <f>'0.9'!$F$37*'C-L'!P$1*'C-L'!P$1+'0.9'!$F$38*'C-L'!P$1+'0.9'!$F$39</f>
        <v>0.3357862134961069</v>
      </c>
      <c r="Q4" s="18">
        <f>'0.9'!$F$37*'C-L'!Q$1*'C-L'!Q$1+'0.9'!$F$38*'C-L'!Q$1+'0.9'!$F$39</f>
        <v>0.3626542673013427</v>
      </c>
    </row>
    <row r="5" spans="1:17" ht="12.75">
      <c r="A5" s="17">
        <v>1.2</v>
      </c>
      <c r="B5" s="18">
        <f>'1.2'!$F$37*'C-L'!B$1*'C-L'!B$1+'1.2'!$F$38*'C-L'!B$1+'1.2'!$F$39</f>
        <v>0.000642210478724415</v>
      </c>
      <c r="C5" s="18">
        <f>'1.2'!$F$37*'C-L'!C$1*'C-L'!C$1+'1.2'!$F$38*'C-L'!C$1+'1.2'!$F$39</f>
        <v>0.0222051075808955</v>
      </c>
      <c r="D5" s="18">
        <f>'1.2'!$F$37*'C-L'!D$1*'C-L'!D$1+'1.2'!$F$38*'C-L'!D$1+'1.2'!$F$39</f>
        <v>0.04436376187361618</v>
      </c>
      <c r="E5" s="18">
        <f>'1.2'!$F$37*'C-L'!E$1*'C-L'!E$1+'1.2'!$F$38*'C-L'!E$1+'1.2'!$F$39</f>
        <v>0.06711817335688647</v>
      </c>
      <c r="F5" s="18">
        <f>'1.2'!$F$37*'C-L'!F$1*'C-L'!F$1+'1.2'!$F$38*'C-L'!F$1+'1.2'!$F$39</f>
        <v>0.09046834203070635</v>
      </c>
      <c r="G5" s="18">
        <f>'1.2'!$F$37*'C-L'!G$1*'C-L'!G$1+'1.2'!$F$38*'C-L'!G$1+'1.2'!$F$39</f>
        <v>0.11441426789507585</v>
      </c>
      <c r="H5" s="18">
        <f>'1.2'!$F$37*'C-L'!H$1*'C-L'!H$1+'1.2'!$F$38*'C-L'!H$1+'1.2'!$F$39</f>
        <v>0.13895595094999494</v>
      </c>
      <c r="I5" s="18">
        <f>'1.2'!$F$37*'C-L'!I$1*'C-L'!I$1+'1.2'!$F$38*'C-L'!I$1+'1.2'!$F$39</f>
        <v>0.16409339119546365</v>
      </c>
      <c r="J5" s="18">
        <f>'1.2'!$F$37*'C-L'!J$1*'C-L'!J$1+'1.2'!$F$38*'C-L'!J$1+'1.2'!$F$39</f>
        <v>0.1898265886314819</v>
      </c>
      <c r="K5" s="18">
        <f>'1.2'!$F$37*'C-L'!K$1*'C-L'!K$1+'1.2'!$F$38*'C-L'!K$1+'1.2'!$F$39</f>
        <v>0.21615554325804978</v>
      </c>
      <c r="L5" s="18">
        <f>'1.2'!$F$37*'C-L'!L$1*'C-L'!L$1+'1.2'!$F$38*'C-L'!L$1+'1.2'!$F$39</f>
        <v>0.24308025507516728</v>
      </c>
      <c r="M5" s="18">
        <f>'1.2'!$F$37*'C-L'!M$1*'C-L'!M$1+'1.2'!$F$38*'C-L'!M$1+'1.2'!$F$39</f>
        <v>0.27060072408283437</v>
      </c>
      <c r="N5" s="18">
        <f>'1.2'!$F$37*'C-L'!N$1*'C-L'!N$1+'1.2'!$F$38*'C-L'!N$1+'1.2'!$F$39</f>
        <v>0.29871695028105105</v>
      </c>
      <c r="O5" s="18">
        <f>'1.2'!$F$37*'C-L'!O$1*'C-L'!O$1+'1.2'!$F$38*'C-L'!O$1+'1.2'!$F$39</f>
        <v>0.32742893366981735</v>
      </c>
      <c r="P5" s="18">
        <f>'1.2'!$F$37*'C-L'!P$1*'C-L'!P$1+'1.2'!$F$38*'C-L'!P$1+'1.2'!$F$39</f>
        <v>0.35673667424913325</v>
      </c>
      <c r="Q5" s="18">
        <f>'1.2'!$F$37*'C-L'!Q$1*'C-L'!Q$1+'1.2'!$F$38*'C-L'!Q$1+'1.2'!$F$39</f>
        <v>0.38664017201899875</v>
      </c>
    </row>
    <row r="6" spans="1:17" ht="12.75">
      <c r="A6" s="17">
        <v>1.5</v>
      </c>
      <c r="B6" s="18">
        <f>'1.5'!$F$37*'C-L'!B$1*'C-L'!B$1+'1.5'!$F$38*'C-L'!B$1+'1.5'!$F$39</f>
        <v>-0.013601873692299041</v>
      </c>
      <c r="C6" s="18">
        <f>'1.5'!$F$37*'C-L'!C$1*'C-L'!C$1+'1.5'!$F$38*'C-L'!C$1+'1.5'!$F$39</f>
        <v>0.00687793539717492</v>
      </c>
      <c r="D6" s="18">
        <f>'1.5'!$F$37*'C-L'!D$1*'C-L'!D$1+'1.5'!$F$38*'C-L'!D$1+'1.5'!$F$39</f>
        <v>0.028110123584928325</v>
      </c>
      <c r="E6" s="18">
        <f>'1.5'!$F$37*'C-L'!E$1*'C-L'!E$1+'1.5'!$F$38*'C-L'!E$1+'1.5'!$F$39</f>
        <v>0.05009469087096119</v>
      </c>
      <c r="F6" s="18">
        <f>'1.5'!$F$37*'C-L'!F$1*'C-L'!F$1+'1.5'!$F$38*'C-L'!F$1+'1.5'!$F$39</f>
        <v>0.07283163725527349</v>
      </c>
      <c r="G6" s="18">
        <f>'1.5'!$F$37*'C-L'!G$1*'C-L'!G$1+'1.5'!$F$38*'C-L'!G$1+'1.5'!$F$39</f>
        <v>0.09632096273786522</v>
      </c>
      <c r="H6" s="18">
        <f>'1.5'!$F$37*'C-L'!H$1*'C-L'!H$1+'1.5'!$F$38*'C-L'!H$1+'1.5'!$F$39</f>
        <v>0.12056266731873641</v>
      </c>
      <c r="I6" s="18">
        <f>'1.5'!$F$37*'C-L'!I$1*'C-L'!I$1+'1.5'!$F$38*'C-L'!I$1+'1.5'!$F$39</f>
        <v>0.14555675099788706</v>
      </c>
      <c r="J6" s="18">
        <f>'1.5'!$F$37*'C-L'!J$1*'C-L'!J$1+'1.5'!$F$38*'C-L'!J$1+'1.5'!$F$39</f>
        <v>0.17130321377531713</v>
      </c>
      <c r="K6" s="18">
        <f>'1.5'!$F$37*'C-L'!K$1*'C-L'!K$1+'1.5'!$F$38*'C-L'!K$1+'1.5'!$F$39</f>
        <v>0.19780205565102665</v>
      </c>
      <c r="L6" s="18">
        <f>'1.5'!$F$37*'C-L'!L$1*'C-L'!L$1+'1.5'!$F$38*'C-L'!L$1+'1.5'!$F$39</f>
        <v>0.22505327662501562</v>
      </c>
      <c r="M6" s="18">
        <f>'1.5'!$F$37*'C-L'!M$1*'C-L'!M$1+'1.5'!$F$38*'C-L'!M$1+'1.5'!$F$39</f>
        <v>0.25305687669728405</v>
      </c>
      <c r="N6" s="18">
        <f>'1.5'!$F$37*'C-L'!N$1*'C-L'!N$1+'1.5'!$F$38*'C-L'!N$1+'1.5'!$F$39</f>
        <v>0.2818128558678319</v>
      </c>
      <c r="O6" s="18">
        <f>'1.5'!$F$37*'C-L'!O$1*'C-L'!O$1+'1.5'!$F$38*'C-L'!O$1+'1.5'!$F$39</f>
        <v>0.31132121413665925</v>
      </c>
      <c r="P6" s="18">
        <f>'1.5'!$F$37*'C-L'!P$1*'C-L'!P$1+'1.5'!$F$38*'C-L'!P$1+'1.5'!$F$39</f>
        <v>0.34158195150376597</v>
      </c>
      <c r="Q6" s="18">
        <f>'1.5'!$F$37*'C-L'!Q$1*'C-L'!Q$1+'1.5'!$F$38*'C-L'!Q$1+'1.5'!$F$39</f>
        <v>0.3725950679691522</v>
      </c>
    </row>
    <row r="7" spans="1:17" ht="12.75">
      <c r="A7" s="17">
        <v>2</v>
      </c>
      <c r="B7" s="18">
        <f>'2.0'!$F$37*'C-L'!B$1*'C-L'!B$1+'2.0'!$F$38*'C-L'!B$1+'2.0'!$F$39</f>
        <v>-0.02457317719736793</v>
      </c>
      <c r="C7" s="18">
        <f>'2.0'!$F$37*'C-L'!C$1*'C-L'!C$1+'2.0'!$F$38*'C-L'!C$1+'2.0'!$F$39</f>
        <v>-0.004218659137583916</v>
      </c>
      <c r="D7" s="18">
        <f>'2.0'!$F$37*'C-L'!D$1*'C-L'!D$1+'2.0'!$F$38*'C-L'!D$1+'2.0'!$F$39</f>
        <v>0.01661474578697611</v>
      </c>
      <c r="E7" s="18">
        <f>'2.0'!$F$37*'C-L'!E$1*'C-L'!E$1+'2.0'!$F$38*'C-L'!E$1+'2.0'!$F$39</f>
        <v>0.03792703757631215</v>
      </c>
      <c r="F7" s="18">
        <f>'2.0'!$F$37*'C-L'!F$1*'C-L'!F$1+'2.0'!$F$38*'C-L'!F$1+'2.0'!$F$39</f>
        <v>0.0597182162304242</v>
      </c>
      <c r="G7" s="18">
        <f>'2.0'!$F$37*'C-L'!G$1*'C-L'!G$1+'2.0'!$F$38*'C-L'!G$1+'2.0'!$F$39</f>
        <v>0.08198828174931228</v>
      </c>
      <c r="H7" s="18">
        <f>'2.0'!$F$37*'C-L'!H$1*'C-L'!H$1+'2.0'!$F$38*'C-L'!H$1+'2.0'!$F$39</f>
        <v>0.10473723413297634</v>
      </c>
      <c r="I7" s="18">
        <f>'2.0'!$F$37*'C-L'!I$1*'C-L'!I$1+'2.0'!$F$38*'C-L'!I$1+'2.0'!$F$39</f>
        <v>0.12796507338141644</v>
      </c>
      <c r="J7" s="18">
        <f>'2.0'!$F$37*'C-L'!J$1*'C-L'!J$1+'2.0'!$F$38*'C-L'!J$1+'2.0'!$F$39</f>
        <v>0.15167179949463255</v>
      </c>
      <c r="K7" s="18">
        <f>'2.0'!$F$37*'C-L'!K$1*'C-L'!K$1+'2.0'!$F$38*'C-L'!K$1+'2.0'!$F$39</f>
        <v>0.17585741247262468</v>
      </c>
      <c r="L7" s="18">
        <f>'2.0'!$F$37*'C-L'!L$1*'C-L'!L$1+'2.0'!$F$38*'C-L'!L$1+'2.0'!$F$39</f>
        <v>0.2005219123153928</v>
      </c>
      <c r="M7" s="18">
        <f>'2.0'!$F$37*'C-L'!M$1*'C-L'!M$1+'2.0'!$F$38*'C-L'!M$1+'2.0'!$F$39</f>
        <v>0.22566529902293694</v>
      </c>
      <c r="N7" s="18">
        <f>'2.0'!$F$37*'C-L'!N$1*'C-L'!N$1+'2.0'!$F$38*'C-L'!N$1+'2.0'!$F$39</f>
        <v>0.25128757259525714</v>
      </c>
      <c r="O7" s="18">
        <f>'2.0'!$F$37*'C-L'!O$1*'C-L'!O$1+'2.0'!$F$38*'C-L'!O$1+'2.0'!$F$39</f>
        <v>0.27738873303235334</v>
      </c>
      <c r="P7" s="18">
        <f>'2.0'!$F$37*'C-L'!P$1*'C-L'!P$1+'2.0'!$F$38*'C-L'!P$1+'2.0'!$F$39</f>
        <v>0.3039687803342255</v>
      </c>
      <c r="Q7" s="18">
        <f>'2.0'!$F$37*'C-L'!Q$1*'C-L'!Q$1+'2.0'!$F$38*'C-L'!Q$1+'2.0'!$F$39</f>
        <v>0.33102771450087365</v>
      </c>
    </row>
    <row r="8" spans="1:17" ht="12.75">
      <c r="A8" s="17">
        <v>2.5</v>
      </c>
      <c r="B8" s="18">
        <f>'2.5'!$F$37*'C-L'!B$1*'C-L'!B$1+'2.5'!$F$38*'C-L'!B$1+'2.5'!$F$39</f>
        <v>-0.026327891170819476</v>
      </c>
      <c r="C8" s="18">
        <f>'2.5'!$F$37*'C-L'!C$1*'C-L'!C$1+'2.5'!$F$38*'C-L'!C$1+'2.5'!$F$39</f>
        <v>-0.007209176297595623</v>
      </c>
      <c r="D8" s="18">
        <f>'2.5'!$F$37*'C-L'!D$1*'C-L'!D$1+'2.5'!$F$38*'C-L'!D$1+'2.5'!$F$39</f>
        <v>0.012154189667368809</v>
      </c>
      <c r="E8" s="18">
        <f>'2.5'!$F$37*'C-L'!E$1*'C-L'!E$1+'2.5'!$F$38*'C-L'!E$1+'2.5'!$F$39</f>
        <v>0.03176220672407382</v>
      </c>
      <c r="F8" s="18">
        <f>'2.5'!$F$37*'C-L'!F$1*'C-L'!F$1+'2.5'!$F$38*'C-L'!F$1+'2.5'!$F$39</f>
        <v>0.05161487487251942</v>
      </c>
      <c r="G8" s="18">
        <f>'2.5'!$F$37*'C-L'!G$1*'C-L'!G$1+'2.5'!$F$38*'C-L'!G$1+'2.5'!$F$39</f>
        <v>0.07171219411270559</v>
      </c>
      <c r="H8" s="18">
        <f>'2.5'!$F$37*'C-L'!H$1*'C-L'!H$1+'2.5'!$F$38*'C-L'!H$1+'2.5'!$F$39</f>
        <v>0.09205416444463235</v>
      </c>
      <c r="I8" s="18">
        <f>'2.5'!$F$37*'C-L'!I$1*'C-L'!I$1+'2.5'!$F$38*'C-L'!I$1+'2.5'!$F$39</f>
        <v>0.11264078586829969</v>
      </c>
      <c r="J8" s="18">
        <f>'2.5'!$F$37*'C-L'!J$1*'C-L'!J$1+'2.5'!$F$38*'C-L'!J$1+'2.5'!$F$39</f>
        <v>0.13347205838370763</v>
      </c>
      <c r="K8" s="18">
        <f>'2.5'!$F$37*'C-L'!K$1*'C-L'!K$1+'2.5'!$F$38*'C-L'!K$1+'2.5'!$F$39</f>
        <v>0.15454798199085612</v>
      </c>
      <c r="L8" s="18">
        <f>'2.5'!$F$37*'C-L'!L$1*'C-L'!L$1+'2.5'!$F$38*'C-L'!L$1+'2.5'!$F$39</f>
        <v>0.17586855668974516</v>
      </c>
      <c r="M8" s="18">
        <f>'2.5'!$F$37*'C-L'!M$1*'C-L'!M$1+'2.5'!$F$38*'C-L'!M$1+'2.5'!$F$39</f>
        <v>0.19743378248037485</v>
      </c>
      <c r="N8" s="18">
        <f>'2.5'!$F$37*'C-L'!N$1*'C-L'!N$1+'2.5'!$F$38*'C-L'!N$1+'2.5'!$F$39</f>
        <v>0.2192436593627451</v>
      </c>
      <c r="O8" s="18">
        <f>'2.5'!$F$37*'C-L'!O$1*'C-L'!O$1+'2.5'!$F$38*'C-L'!O$1+'2.5'!$F$39</f>
        <v>0.24129818733685587</v>
      </c>
      <c r="P8" s="18">
        <f>'2.5'!$F$37*'C-L'!P$1*'C-L'!P$1+'2.5'!$F$38*'C-L'!P$1+'2.5'!$F$39</f>
        <v>0.2635973664027073</v>
      </c>
      <c r="Q8" s="18">
        <f>'2.5'!$F$37*'C-L'!Q$1*'C-L'!Q$1+'2.5'!$F$38*'C-L'!Q$1+'2.5'!$F$39</f>
        <v>0.28614119656029924</v>
      </c>
    </row>
    <row r="9" spans="1:17" ht="12.75">
      <c r="A9" s="17">
        <v>3</v>
      </c>
      <c r="B9" s="18">
        <f>3!$F$37*'C-L'!B$1*'C-L'!B$1+3!$F$38*'C-L'!B$1+3!$F$39</f>
        <v>-0.024624823409575947</v>
      </c>
      <c r="C9" s="18">
        <f>3!$F$37*'C-L'!C$1*'C-L'!C$1+3!$F$38*'C-L'!C$1+3!$F$39</f>
        <v>-0.007464898006763438</v>
      </c>
      <c r="D9" s="18">
        <f>3!$F$37*'C-L'!D$1*'C-L'!D$1+3!$F$38*'C-L'!D$1+3!$F$39</f>
        <v>0.00986788412786966</v>
      </c>
      <c r="E9" s="18">
        <f>3!$F$37*'C-L'!E$1*'C-L'!E$1+3!$F$38*'C-L'!E$1+3!$F$39</f>
        <v>0.027373522994323343</v>
      </c>
      <c r="F9" s="18">
        <f>3!$F$37*'C-L'!F$1*'C-L'!F$1+3!$F$38*'C-L'!F$1+3!$F$39</f>
        <v>0.04505201859259761</v>
      </c>
      <c r="G9" s="18">
        <f>3!$F$37*'C-L'!G$1*'C-L'!G$1+3!$F$38*'C-L'!G$1+3!$F$39</f>
        <v>0.06290337092269246</v>
      </c>
      <c r="H9" s="18">
        <f>3!$F$37*'C-L'!H$1*'C-L'!H$1+3!$F$38*'C-L'!H$1+3!$F$39</f>
        <v>0.08092757998460792</v>
      </c>
      <c r="I9" s="18">
        <f>3!$F$37*'C-L'!I$1*'C-L'!I$1+3!$F$38*'C-L'!I$1+3!$F$39</f>
        <v>0.09912464577834396</v>
      </c>
      <c r="J9" s="18">
        <f>3!$F$37*'C-L'!J$1*'C-L'!J$1+3!$F$38*'C-L'!J$1+3!$F$39</f>
        <v>0.11749456830390059</v>
      </c>
      <c r="K9" s="18">
        <f>3!$F$37*'C-L'!K$1*'C-L'!K$1+3!$F$38*'C-L'!K$1+3!$F$39</f>
        <v>0.1360373475612778</v>
      </c>
      <c r="L9" s="18">
        <f>3!$F$37*'C-L'!L$1*'C-L'!L$1+3!$F$38*'C-L'!L$1+3!$F$39</f>
        <v>0.1547529835504756</v>
      </c>
      <c r="M9" s="18">
        <f>3!$F$37*'C-L'!M$1*'C-L'!M$1+3!$F$38*'C-L'!M$1+3!$F$39</f>
        <v>0.17364147627149398</v>
      </c>
      <c r="N9" s="18">
        <f>3!$F$37*'C-L'!N$1*'C-L'!N$1+3!$F$38*'C-L'!N$1+3!$F$39</f>
        <v>0.19270282572433298</v>
      </c>
      <c r="O9" s="18">
        <f>3!$F$37*'C-L'!O$1*'C-L'!O$1+3!$F$38*'C-L'!O$1+3!$F$39</f>
        <v>0.21193703190899252</v>
      </c>
      <c r="P9" s="18">
        <f>3!$F$37*'C-L'!P$1*'C-L'!P$1+3!$F$38*'C-L'!P$1+3!$F$39</f>
        <v>0.2313440948254727</v>
      </c>
      <c r="Q9" s="18">
        <f>3!$F$37*'C-L'!Q$1*'C-L'!Q$1+3!$F$38*'C-L'!Q$1+3!$F$39</f>
        <v>0.25092401447377344</v>
      </c>
    </row>
    <row r="10" spans="1:17" ht="12.75">
      <c r="A10" s="17">
        <v>4</v>
      </c>
      <c r="B10" s="18">
        <f>4!$F$37*'C-L'!B$1*'C-L'!B$1+4!$F$38*'C-L'!B$1+4!$F$39</f>
        <v>-0.01973111627129485</v>
      </c>
      <c r="C10" s="18">
        <f>4!$F$37*'C-L'!C$1*'C-L'!C$1+4!$F$38*'C-L'!C$1+4!$F$39</f>
        <v>-0.006312761834378388</v>
      </c>
      <c r="D10" s="18">
        <f>4!$F$37*'C-L'!D$1*'C-L'!D$1+4!$F$38*'C-L'!D$1+4!$F$39</f>
        <v>0.007325182519026488</v>
      </c>
      <c r="E10" s="18">
        <f>4!$F$37*'C-L'!E$1*'C-L'!E$1+4!$F$38*'C-L'!E$1+4!$F$39</f>
        <v>0.021182716788919784</v>
      </c>
      <c r="F10" s="18">
        <f>4!$F$37*'C-L'!F$1*'C-L'!F$1+4!$F$38*'C-L'!F$1+4!$F$39</f>
        <v>0.03525984097530148</v>
      </c>
      <c r="G10" s="18">
        <f>4!$F$37*'C-L'!G$1*'C-L'!G$1+4!$F$38*'C-L'!G$1+4!$F$39</f>
        <v>0.049556555078171596</v>
      </c>
      <c r="H10" s="18">
        <f>4!$F$37*'C-L'!H$1*'C-L'!H$1+4!$F$38*'C-L'!H$1+4!$F$39</f>
        <v>0.06407285909753013</v>
      </c>
      <c r="I10" s="18">
        <f>4!$F$37*'C-L'!I$1*'C-L'!I$1+4!$F$38*'C-L'!I$1+4!$F$39</f>
        <v>0.07880875303337707</v>
      </c>
      <c r="J10" s="18">
        <f>4!$F$37*'C-L'!J$1*'C-L'!J$1+4!$F$38*'C-L'!J$1+4!$F$39</f>
        <v>0.09376423688571243</v>
      </c>
      <c r="K10" s="18">
        <f>4!$F$37*'C-L'!K$1*'C-L'!K$1+4!$F$38*'C-L'!K$1+4!$F$39</f>
        <v>0.1089393106545362</v>
      </c>
      <c r="L10" s="18">
        <f>4!$F$37*'C-L'!L$1*'C-L'!L$1+4!$F$38*'C-L'!L$1+4!$F$39</f>
        <v>0.1243339743398484</v>
      </c>
      <c r="M10" s="18">
        <f>4!$F$37*'C-L'!M$1*'C-L'!M$1+4!$F$38*'C-L'!M$1+4!$F$39</f>
        <v>0.13994822794164902</v>
      </c>
      <c r="N10" s="18">
        <f>4!$F$37*'C-L'!N$1*'C-L'!N$1+4!$F$38*'C-L'!N$1+4!$F$39</f>
        <v>0.15578207145993805</v>
      </c>
      <c r="O10" s="18">
        <f>4!$F$37*'C-L'!O$1*'C-L'!O$1+4!$F$38*'C-L'!O$1+4!$F$39</f>
        <v>0.17183550489471547</v>
      </c>
      <c r="P10" s="18">
        <f>4!$F$37*'C-L'!P$1*'C-L'!P$1+4!$F$38*'C-L'!P$1+4!$F$39</f>
        <v>0.18810852824598132</v>
      </c>
      <c r="Q10" s="18">
        <f>4!$F$37*'C-L'!Q$1*'C-L'!Q$1+4!$F$38*'C-L'!Q$1+4!$F$39</f>
        <v>0.20460114151373554</v>
      </c>
    </row>
    <row r="11" spans="1:17" ht="12.75">
      <c r="A11" s="17">
        <v>5</v>
      </c>
      <c r="B11" s="18">
        <f>5!$F$37*'C-L'!B$1*'C-L'!B$1+5!$F$38*'C-L'!B$1+5!$F$39</f>
        <v>-0.015615031466319899</v>
      </c>
      <c r="C11" s="18">
        <f>5!$F$37*'C-L'!C$1*'C-L'!C$1+5!$F$38*'C-L'!C$1+5!$F$39</f>
        <v>-0.00507687181177841</v>
      </c>
      <c r="D11" s="18">
        <f>5!$F$37*'C-L'!D$1*'C-L'!D$1+5!$F$38*'C-L'!D$1+5!$F$39</f>
        <v>0.005792827441406077</v>
      </c>
      <c r="E11" s="18">
        <f>5!$F$37*'C-L'!E$1*'C-L'!E$1+5!$F$38*'C-L'!E$1+5!$F$39</f>
        <v>0.016994066293233565</v>
      </c>
      <c r="F11" s="18">
        <f>5!$F$37*'C-L'!F$1*'C-L'!F$1+5!$F$38*'C-L'!F$1+5!$F$39</f>
        <v>0.02852684474370406</v>
      </c>
      <c r="G11" s="18">
        <f>5!$F$37*'C-L'!G$1*'C-L'!G$1+5!$F$38*'C-L'!G$1+5!$F$39</f>
        <v>0.04039116279281755</v>
      </c>
      <c r="H11" s="18">
        <f>5!$F$37*'C-L'!H$1*'C-L'!H$1+5!$F$38*'C-L'!H$1+5!$F$39</f>
        <v>0.052587020440574034</v>
      </c>
      <c r="I11" s="18">
        <f>5!$F$37*'C-L'!I$1*'C-L'!I$1+5!$F$38*'C-L'!I$1+5!$F$39</f>
        <v>0.06511441768697353</v>
      </c>
      <c r="J11" s="18">
        <f>5!$F$37*'C-L'!J$1*'C-L'!J$1+5!$F$38*'C-L'!J$1+5!$F$39</f>
        <v>0.07797335453201602</v>
      </c>
      <c r="K11" s="18">
        <f>5!$F$37*'C-L'!K$1*'C-L'!K$1+5!$F$38*'C-L'!K$1+5!$F$39</f>
        <v>0.09116383097570152</v>
      </c>
      <c r="L11" s="18">
        <f>5!$F$37*'C-L'!L$1*'C-L'!L$1+5!$F$38*'C-L'!L$1+5!$F$39</f>
        <v>0.10468584701803002</v>
      </c>
      <c r="M11" s="18">
        <f>5!$F$37*'C-L'!M$1*'C-L'!M$1+5!$F$38*'C-L'!M$1+5!$F$39</f>
        <v>0.11853940265900151</v>
      </c>
      <c r="N11" s="18">
        <f>5!$F$37*'C-L'!N$1*'C-L'!N$1+5!$F$38*'C-L'!N$1+5!$F$39</f>
        <v>0.132724497898616</v>
      </c>
      <c r="O11" s="18">
        <f>5!$F$37*'C-L'!O$1*'C-L'!O$1+5!$F$38*'C-L'!O$1+5!$F$39</f>
        <v>0.1472411327368735</v>
      </c>
      <c r="P11" s="18">
        <f>5!$F$37*'C-L'!P$1*'C-L'!P$1+5!$F$38*'C-L'!P$1+5!$F$39</f>
        <v>0.162089307173774</v>
      </c>
      <c r="Q11" s="18">
        <f>5!$F$37*'C-L'!Q$1*'C-L'!Q$1+5!$F$38*'C-L'!Q$1+5!$F$39</f>
        <v>0.1772690212093175</v>
      </c>
    </row>
    <row r="12" spans="1:17" ht="12.75">
      <c r="A12" s="17">
        <v>6</v>
      </c>
      <c r="B12" s="18">
        <f>6!$F$37*'C-L'!B$1*'C-L'!B$1+6!$F$38*'C-L'!B$1+6!$F$39</f>
        <v>-0.01271648464117784</v>
      </c>
      <c r="C12" s="18">
        <f>6!$F$37*'C-L'!C$1*'C-L'!C$1+6!$F$38*'C-L'!C$1+6!$F$39</f>
        <v>-0.004192970795900534</v>
      </c>
      <c r="D12" s="18">
        <f>6!$F$37*'C-L'!D$1*'C-L'!D$1+6!$F$38*'C-L'!D$1+6!$F$39</f>
        <v>0.004756707258999012</v>
      </c>
      <c r="E12" s="18">
        <f>6!$F$37*'C-L'!E$1*'C-L'!E$1+6!$F$38*'C-L'!E$1+6!$F$39</f>
        <v>0.014132549523520794</v>
      </c>
      <c r="F12" s="18">
        <f>6!$F$37*'C-L'!F$1*'C-L'!F$1+6!$F$38*'C-L'!F$1+6!$F$39</f>
        <v>0.023934555997664815</v>
      </c>
      <c r="G12" s="18">
        <f>6!$F$37*'C-L'!G$1*'C-L'!G$1+6!$F$38*'C-L'!G$1+6!$F$39</f>
        <v>0.03416272668143108</v>
      </c>
      <c r="H12" s="18">
        <f>6!$F$37*'C-L'!H$1*'C-L'!H$1+6!$F$38*'C-L'!H$1+6!$F$39</f>
        <v>0.04481706157481958</v>
      </c>
      <c r="I12" s="18">
        <f>6!$F$37*'C-L'!I$1*'C-L'!I$1+6!$F$38*'C-L'!I$1+6!$F$39</f>
        <v>0.05589756067783031</v>
      </c>
      <c r="J12" s="18">
        <f>6!$F$37*'C-L'!J$1*'C-L'!J$1+6!$F$38*'C-L'!J$1+6!$F$39</f>
        <v>0.06740422399046331</v>
      </c>
      <c r="K12" s="18">
        <f>6!$F$37*'C-L'!K$1*'C-L'!K$1+6!$F$38*'C-L'!K$1+6!$F$39</f>
        <v>0.0793370515127185</v>
      </c>
      <c r="L12" s="18">
        <f>6!$F$37*'C-L'!L$1*'C-L'!L$1+6!$F$38*'C-L'!L$1+6!$F$39</f>
        <v>0.09169604324459596</v>
      </c>
      <c r="M12" s="18">
        <f>6!$F$37*'C-L'!M$1*'C-L'!M$1+6!$F$38*'C-L'!M$1+6!$F$39</f>
        <v>0.10448119918609566</v>
      </c>
      <c r="N12" s="18">
        <f>6!$F$37*'C-L'!N$1*'C-L'!N$1+6!$F$38*'C-L'!N$1+6!$F$39</f>
        <v>0.11769251933721761</v>
      </c>
      <c r="O12" s="18">
        <f>6!$F$37*'C-L'!O$1*'C-L'!O$1+6!$F$38*'C-L'!O$1+6!$F$39</f>
        <v>0.13133000369796177</v>
      </c>
      <c r="P12" s="18">
        <f>6!$F$37*'C-L'!P$1*'C-L'!P$1+6!$F$38*'C-L'!P$1+6!$F$39</f>
        <v>0.14539365226832818</v>
      </c>
      <c r="Q12" s="18">
        <f>6!$F$37*'C-L'!Q$1*'C-L'!Q$1+6!$F$38*'C-L'!Q$1+6!$F$39</f>
        <v>0.15988346504831683</v>
      </c>
    </row>
    <row r="13" spans="1:17" ht="12.75">
      <c r="A13" s="17">
        <v>7</v>
      </c>
      <c r="B13" s="18">
        <f>7!$F$37*'C-L'!B$1*'C-L'!B$1+7!$F$38*'C-L'!B$1+7!$F$39</f>
        <v>-0.01065787472986228</v>
      </c>
      <c r="C13" s="18">
        <f>7!$F$37*'C-L'!C$1*'C-L'!C$1+7!$F$38*'C-L'!C$1+7!$F$39</f>
        <v>-0.0035596766454523083</v>
      </c>
      <c r="D13" s="18">
        <f>7!$F$37*'C-L'!D$1*'C-L'!D$1+7!$F$38*'C-L'!D$1+7!$F$39</f>
        <v>0.004037060581482864</v>
      </c>
      <c r="E13" s="18">
        <f>7!$F$37*'C-L'!E$1*'C-L'!E$1+7!$F$38*'C-L'!E$1+7!$F$39</f>
        <v>0.012132336950943238</v>
      </c>
      <c r="F13" s="18">
        <f>7!$F$37*'C-L'!F$1*'C-L'!F$1+7!$F$38*'C-L'!F$1+7!$F$39</f>
        <v>0.02072615246292881</v>
      </c>
      <c r="G13" s="18">
        <f>7!$F$37*'C-L'!G$1*'C-L'!G$1+7!$F$38*'C-L'!G$1+7!$F$39</f>
        <v>0.029818507117439587</v>
      </c>
      <c r="H13" s="18">
        <f>7!$F$37*'C-L'!H$1*'C-L'!H$1+7!$F$38*'C-L'!H$1+7!$F$39</f>
        <v>0.03940940091447556</v>
      </c>
      <c r="I13" s="18">
        <f>7!$F$37*'C-L'!I$1*'C-L'!I$1+7!$F$38*'C-L'!I$1+7!$F$39</f>
        <v>0.049498833854036736</v>
      </c>
      <c r="J13" s="18">
        <f>7!$F$37*'C-L'!J$1*'C-L'!J$1+7!$F$38*'C-L'!J$1+7!$F$39</f>
        <v>0.06008680593612312</v>
      </c>
      <c r="K13" s="18">
        <f>7!$F$37*'C-L'!K$1*'C-L'!K$1+7!$F$38*'C-L'!K$1+7!$F$39</f>
        <v>0.07117331716073469</v>
      </c>
      <c r="L13" s="18">
        <f>7!$F$37*'C-L'!L$1*'C-L'!L$1+7!$F$38*'C-L'!L$1+7!$F$39</f>
        <v>0.08275836752787147</v>
      </c>
      <c r="M13" s="18">
        <f>7!$F$37*'C-L'!M$1*'C-L'!M$1+7!$F$38*'C-L'!M$1+7!$F$39</f>
        <v>0.09484195703753345</v>
      </c>
      <c r="N13" s="18">
        <f>7!$F$37*'C-L'!N$1*'C-L'!N$1+7!$F$38*'C-L'!N$1+7!$F$39</f>
        <v>0.10742408568972064</v>
      </c>
      <c r="O13" s="18">
        <f>7!$F$37*'C-L'!O$1*'C-L'!O$1+7!$F$38*'C-L'!O$1+7!$F$39</f>
        <v>0.12050475348443303</v>
      </c>
      <c r="P13" s="18">
        <f>7!$F$37*'C-L'!P$1*'C-L'!P$1+7!$F$38*'C-L'!P$1+7!$F$39</f>
        <v>0.1340839604216706</v>
      </c>
      <c r="Q13" s="18">
        <f>7!$F$37*'C-L'!Q$1*'C-L'!Q$1+7!$F$38*'C-L'!Q$1+7!$F$39</f>
        <v>0.1481617065014334</v>
      </c>
    </row>
    <row r="14" spans="1:17" ht="12.75">
      <c r="A14" s="17">
        <v>8</v>
      </c>
      <c r="B14" s="18">
        <f>8!$F$37*'C-L'!B$1*'C-L'!B$1+8!$F$38*'C-L'!B$1+8!$F$39</f>
        <v>-0.00914709420833651</v>
      </c>
      <c r="C14" s="18">
        <f>8!$F$37*'C-L'!C$1*'C-L'!C$1+8!$F$38*'C-L'!C$1+8!$F$39</f>
        <v>-0.0030837567052196665</v>
      </c>
      <c r="D14" s="18">
        <f>8!$F$37*'C-L'!D$1*'C-L'!D$1+8!$F$38*'C-L'!D$1+8!$F$39</f>
        <v>0.003532637618268988</v>
      </c>
      <c r="E14" s="18">
        <f>8!$F$37*'C-L'!E$1*'C-L'!E$1+8!$F$38*'C-L'!E$1+8!$F$39</f>
        <v>0.010702088762129455</v>
      </c>
      <c r="F14" s="18">
        <f>8!$F$37*'C-L'!F$1*'C-L'!F$1+8!$F$38*'C-L'!F$1+8!$F$39</f>
        <v>0.018424596726361736</v>
      </c>
      <c r="G14" s="18">
        <f>8!$F$37*'C-L'!G$1*'C-L'!G$1+8!$F$38*'C-L'!G$1+8!$F$39</f>
        <v>0.026700161510965825</v>
      </c>
      <c r="H14" s="18">
        <f>8!$F$37*'C-L'!H$1*'C-L'!H$1+8!$F$38*'C-L'!H$1+8!$F$39</f>
        <v>0.03552878311594173</v>
      </c>
      <c r="I14" s="18">
        <f>8!$F$37*'C-L'!I$1*'C-L'!I$1+8!$F$38*'C-L'!I$1+8!$F$39</f>
        <v>0.04491046154128944</v>
      </c>
      <c r="J14" s="18">
        <f>8!$F$37*'C-L'!J$1*'C-L'!J$1+8!$F$38*'C-L'!J$1+8!$F$39</f>
        <v>0.05484519678700897</v>
      </c>
      <c r="K14" s="18">
        <f>8!$F$37*'C-L'!K$1*'C-L'!K$1+8!$F$38*'C-L'!K$1+8!$F$39</f>
        <v>0.06533298885310032</v>
      </c>
      <c r="L14" s="18">
        <f>8!$F$37*'C-L'!L$1*'C-L'!L$1+8!$F$38*'C-L'!L$1+8!$F$39</f>
        <v>0.07637383773956347</v>
      </c>
      <c r="M14" s="18">
        <f>8!$F$37*'C-L'!M$1*'C-L'!M$1+8!$F$38*'C-L'!M$1+8!$F$39</f>
        <v>0.08796774344639843</v>
      </c>
      <c r="N14" s="18">
        <f>8!$F$37*'C-L'!N$1*'C-L'!N$1+8!$F$38*'C-L'!N$1+8!$F$39</f>
        <v>0.1001147059736052</v>
      </c>
      <c r="O14" s="18">
        <f>8!$F$37*'C-L'!O$1*'C-L'!O$1+8!$F$38*'C-L'!O$1+8!$F$39</f>
        <v>0.1128147253211838</v>
      </c>
      <c r="P14" s="18">
        <f>8!$F$37*'C-L'!P$1*'C-L'!P$1+8!$F$38*'C-L'!P$1+8!$F$39</f>
        <v>0.12606780148913418</v>
      </c>
      <c r="Q14" s="18">
        <f>8!$F$37*'C-L'!Q$1*'C-L'!Q$1+8!$F$38*'C-L'!Q$1+8!$F$39</f>
        <v>0.1398739344774564</v>
      </c>
    </row>
    <row r="15" spans="1:17" ht="12.75">
      <c r="A15" s="17">
        <v>9</v>
      </c>
      <c r="B15" s="18">
        <f>9!$F$37*'C-L'!B$1*'C-L'!B$1+9!$F$38*'C-L'!B$1+9!$F$39</f>
        <v>-0.008018868392591815</v>
      </c>
      <c r="C15" s="18">
        <f>9!$F$37*'C-L'!C$1*'C-L'!C$1+9!$F$38*'C-L'!C$1+9!$F$39</f>
        <v>-0.0027255402300157055</v>
      </c>
      <c r="D15" s="18">
        <f>9!$F$37*'C-L'!D$1*'C-L'!D$1+9!$F$38*'C-L'!D$1+9!$F$39</f>
        <v>0.0031622626374812925</v>
      </c>
      <c r="E15" s="18">
        <f>9!$F$37*'C-L'!E$1*'C-L'!E$1+9!$F$38*'C-L'!E$1+9!$F$39</f>
        <v>0.009644540209899181</v>
      </c>
      <c r="F15" s="18">
        <f>9!$F$37*'C-L'!F$1*'C-L'!F$1+9!$F$38*'C-L'!F$1+9!$F$39</f>
        <v>0.016721292487237957</v>
      </c>
      <c r="G15" s="18">
        <f>9!$F$37*'C-L'!G$1*'C-L'!G$1+9!$F$38*'C-L'!G$1+9!$F$39</f>
        <v>0.02439251946949762</v>
      </c>
      <c r="H15" s="18">
        <f>9!$F$37*'C-L'!H$1*'C-L'!H$1+9!$F$38*'C-L'!H$1+9!$F$39</f>
        <v>0.03265822115667817</v>
      </c>
      <c r="I15" s="18">
        <f>9!$F$37*'C-L'!I$1*'C-L'!I$1+9!$F$38*'C-L'!I$1+9!$F$39</f>
        <v>0.04151839754877962</v>
      </c>
      <c r="J15" s="18">
        <f>9!$F$37*'C-L'!J$1*'C-L'!J$1+9!$F$38*'C-L'!J$1+9!$F$39</f>
        <v>0.05097304864580195</v>
      </c>
      <c r="K15" s="18">
        <f>9!$F$37*'C-L'!K$1*'C-L'!K$1+9!$F$38*'C-L'!K$1+9!$F$39</f>
        <v>0.06102217444774516</v>
      </c>
      <c r="L15" s="18">
        <f>9!$F$37*'C-L'!L$1*'C-L'!L$1+9!$F$38*'C-L'!L$1+9!$F$39</f>
        <v>0.07166577495460927</v>
      </c>
      <c r="M15" s="18">
        <f>9!$F$37*'C-L'!M$1*'C-L'!M$1+9!$F$38*'C-L'!M$1+9!$F$39</f>
        <v>0.08290385016639427</v>
      </c>
      <c r="N15" s="18">
        <f>9!$F$37*'C-L'!N$1*'C-L'!N$1+9!$F$38*'C-L'!N$1+9!$F$39</f>
        <v>0.09473640008310015</v>
      </c>
      <c r="O15" s="18">
        <f>9!$F$37*'C-L'!O$1*'C-L'!O$1+9!$F$38*'C-L'!O$1+9!$F$39</f>
        <v>0.10716342470472694</v>
      </c>
      <c r="P15" s="18">
        <f>9!$F$37*'C-L'!P$1*'C-L'!P$1+9!$F$38*'C-L'!P$1+9!$F$39</f>
        <v>0.1201849240312746</v>
      </c>
      <c r="Q15" s="18">
        <f>9!$F$37*'C-L'!Q$1*'C-L'!Q$1+9!$F$38*'C-L'!Q$1+9!$F$39</f>
        <v>0.13380089806274317</v>
      </c>
    </row>
    <row r="16" spans="1:17" ht="12.75">
      <c r="A16" s="17">
        <v>10</v>
      </c>
      <c r="B16" s="18">
        <f>'10'!$F$37*'C-L'!B$1*'C-L'!B$1+'10'!$F$38*'C-L'!B$1+'10'!$F$39</f>
        <v>-0.007144885092194821</v>
      </c>
      <c r="C16" s="18">
        <f>'10'!$F$37*'C-L'!C$1*'C-L'!C$1+'10'!$F$38*'C-L'!C$1+'10'!$F$39</f>
        <v>-0.0024402524167562167</v>
      </c>
      <c r="D16" s="18">
        <f>'10'!$F$37*'C-L'!D$1*'C-L'!D$1+'10'!$F$38*'C-L'!D$1+'10'!$F$39</f>
        <v>0.0028910865332974958</v>
      </c>
      <c r="E16" s="18">
        <f>'10'!$F$37*'C-L'!E$1*'C-L'!E$1+'10'!$F$38*'C-L'!E$1+'10'!$F$39</f>
        <v>0.008849131757966318</v>
      </c>
      <c r="F16" s="18">
        <f>'10'!$F$37*'C-L'!F$1*'C-L'!F$1+'10'!$F$38*'C-L'!F$1+'10'!$F$39</f>
        <v>0.015433883257250248</v>
      </c>
      <c r="G16" s="18">
        <f>'10'!$F$37*'C-L'!G$1*'C-L'!G$1+'10'!$F$38*'C-L'!G$1+'10'!$F$39</f>
        <v>0.022645341031149287</v>
      </c>
      <c r="H16" s="18">
        <f>'10'!$F$37*'C-L'!H$1*'C-L'!H$1+'10'!$F$38*'C-L'!H$1+'10'!$F$39</f>
        <v>0.030483505079663433</v>
      </c>
      <c r="I16" s="18">
        <f>'10'!$F$37*'C-L'!I$1*'C-L'!I$1+'10'!$F$38*'C-L'!I$1+'10'!$F$39</f>
        <v>0.038948375402792695</v>
      </c>
      <c r="J16" s="18">
        <f>'10'!$F$37*'C-L'!J$1*'C-L'!J$1+'10'!$F$38*'C-L'!J$1+'10'!$F$39</f>
        <v>0.04803995200053705</v>
      </c>
      <c r="K16" s="18">
        <f>'10'!$F$37*'C-L'!K$1*'C-L'!K$1+'10'!$F$38*'C-L'!K$1+'10'!$F$39</f>
        <v>0.057758234872896524</v>
      </c>
      <c r="L16" s="18">
        <f>'10'!$F$37*'C-L'!L$1*'C-L'!L$1+'10'!$F$38*'C-L'!L$1+'10'!$F$39</f>
        <v>0.06810322401987112</v>
      </c>
      <c r="M16" s="18">
        <f>'10'!$F$37*'C-L'!M$1*'C-L'!M$1+'10'!$F$38*'C-L'!M$1+'10'!$F$39</f>
        <v>0.0790749194414608</v>
      </c>
      <c r="N16" s="18">
        <f>'10'!$F$37*'C-L'!N$1*'C-L'!N$1+'10'!$F$38*'C-L'!N$1+'10'!$F$39</f>
        <v>0.0906733211376656</v>
      </c>
      <c r="O16" s="18">
        <f>'10'!$F$37*'C-L'!O$1*'C-L'!O$1+'10'!$F$38*'C-L'!O$1+'10'!$F$39</f>
        <v>0.10289842910848551</v>
      </c>
      <c r="P16" s="18">
        <f>'10'!$F$37*'C-L'!P$1*'C-L'!P$1+'10'!$F$38*'C-L'!P$1+'10'!$F$39</f>
        <v>0.11575024335392053</v>
      </c>
      <c r="Q16" s="18">
        <f>'10'!$F$37*'C-L'!Q$1*'C-L'!Q$1+'10'!$F$38*'C-L'!Q$1+'10'!$F$39</f>
        <v>0.12922876387397064</v>
      </c>
    </row>
    <row r="17" spans="1:17" ht="12.75">
      <c r="A17" s="17">
        <v>11</v>
      </c>
      <c r="B17" s="18">
        <f>'11'!$F$37*'C-L'!B$1*'C-L'!B$1+'11'!$F$38*'C-L'!B$1+'11'!$F$39</f>
        <v>-0.006457224173923578</v>
      </c>
      <c r="C17" s="18">
        <f>'11'!$F$37*'C-L'!C$1*'C-L'!C$1+'11'!$F$38*'C-L'!C$1+'11'!$F$39</f>
        <v>-0.0022129094134391352</v>
      </c>
      <c r="D17" s="18">
        <f>'11'!$F$37*'C-L'!D$1*'C-L'!D$1+'11'!$F$38*'C-L'!D$1+'11'!$F$39</f>
        <v>0.002683925683770067</v>
      </c>
      <c r="E17" s="18">
        <f>'11'!$F$37*'C-L'!E$1*'C-L'!E$1+'11'!$F$38*'C-L'!E$1+'11'!$F$39</f>
        <v>0.00823328111770403</v>
      </c>
      <c r="F17" s="18">
        <f>'11'!$F$37*'C-L'!F$1*'C-L'!F$1+'11'!$F$38*'C-L'!F$1+'11'!$F$39</f>
        <v>0.014435156888362752</v>
      </c>
      <c r="G17" s="18">
        <f>'11'!$F$37*'C-L'!G$1*'C-L'!G$1+'11'!$F$38*'C-L'!G$1+'11'!$F$39</f>
        <v>0.02128955299574624</v>
      </c>
      <c r="H17" s="18">
        <f>'11'!$F$37*'C-L'!H$1*'C-L'!H$1+'11'!$F$38*'C-L'!H$1+'11'!$F$39</f>
        <v>0.02879646943985448</v>
      </c>
      <c r="I17" s="18">
        <f>'11'!$F$37*'C-L'!I$1*'C-L'!I$1+'11'!$F$38*'C-L'!I$1+'11'!$F$39</f>
        <v>0.03695590622068748</v>
      </c>
      <c r="J17" s="18">
        <f>'11'!$F$37*'C-L'!J$1*'C-L'!J$1+'11'!$F$38*'C-L'!J$1+'11'!$F$39</f>
        <v>0.04576786333824526</v>
      </c>
      <c r="K17" s="18">
        <f>'11'!$F$37*'C-L'!K$1*'C-L'!K$1+'11'!$F$38*'C-L'!K$1+'11'!$F$39</f>
        <v>0.055232340792527784</v>
      </c>
      <c r="L17" s="18">
        <f>'11'!$F$37*'C-L'!L$1*'C-L'!L$1+'11'!$F$38*'C-L'!L$1+'11'!$F$39</f>
        <v>0.06534933858353506</v>
      </c>
      <c r="M17" s="18">
        <f>'11'!$F$37*'C-L'!M$1*'C-L'!M$1+'11'!$F$38*'C-L'!M$1+'11'!$F$39</f>
        <v>0.07611885671126711</v>
      </c>
      <c r="N17" s="18">
        <f>'11'!$F$37*'C-L'!N$1*'C-L'!N$1+'11'!$F$38*'C-L'!N$1+'11'!$F$39</f>
        <v>0.08754089517572392</v>
      </c>
      <c r="O17" s="18">
        <f>'11'!$F$37*'C-L'!O$1*'C-L'!O$1+'11'!$F$38*'C-L'!O$1+'11'!$F$39</f>
        <v>0.0996154539769055</v>
      </c>
      <c r="P17" s="18">
        <f>'11'!$F$37*'C-L'!P$1*'C-L'!P$1+'11'!$F$38*'C-L'!P$1+'11'!$F$39</f>
        <v>0.11234253311481181</v>
      </c>
      <c r="Q17" s="18">
        <f>'11'!$F$37*'C-L'!Q$1*'C-L'!Q$1+'11'!$F$38*'C-L'!Q$1+'11'!$F$39</f>
        <v>0.1257221325894429</v>
      </c>
    </row>
    <row r="18" spans="1:17" ht="12.75">
      <c r="A18" s="17">
        <v>12</v>
      </c>
      <c r="B18" s="18">
        <f>'12'!$F$37*'C-L'!B$1*'C-L'!B$1+'12'!$F$38*'C-L'!B$1+'12'!$F$39</f>
        <v>-0.005909566935972839</v>
      </c>
      <c r="C18" s="18">
        <f>'12'!$F$37*'C-L'!C$1*'C-L'!C$1+'12'!$F$38*'C-L'!C$1+'12'!$F$39</f>
        <v>-0.0020295687527088543</v>
      </c>
      <c r="D18" s="18">
        <f>'12'!$F$37*'C-L'!D$1*'C-L'!D$1+'12'!$F$38*'C-L'!D$1+'12'!$F$39</f>
        <v>0.002523556951140817</v>
      </c>
      <c r="E18" s="18">
        <f>'12'!$F$37*'C-L'!E$1*'C-L'!E$1+'12'!$F$38*'C-L'!E$1+'12'!$F$39</f>
        <v>0.0077498101755761745</v>
      </c>
      <c r="F18" s="18">
        <f>'12'!$F$37*'C-L'!F$1*'C-L'!F$1+'12'!$F$38*'C-L'!F$1+'12'!$F$39</f>
        <v>0.013649190920597222</v>
      </c>
      <c r="G18" s="18">
        <f>'12'!$F$37*'C-L'!G$1*'C-L'!G$1+'12'!$F$38*'C-L'!G$1+'12'!$F$39</f>
        <v>0.02022169918620395</v>
      </c>
      <c r="H18" s="18">
        <f>'12'!$F$37*'C-L'!H$1*'C-L'!H$1+'12'!$F$38*'C-L'!H$1+'12'!$F$39</f>
        <v>0.027467334972396375</v>
      </c>
      <c r="I18" s="18">
        <f>'12'!$F$37*'C-L'!I$1*'C-L'!I$1+'12'!$F$38*'C-L'!I$1+'12'!$F$39</f>
        <v>0.03538609827917447</v>
      </c>
      <c r="J18" s="18">
        <f>'12'!$F$37*'C-L'!J$1*'C-L'!J$1+'12'!$F$38*'C-L'!J$1+'12'!$F$39</f>
        <v>0.043977989106538266</v>
      </c>
      <c r="K18" s="18">
        <f>'12'!$F$37*'C-L'!K$1*'C-L'!K$1+'12'!$F$38*'C-L'!K$1+'12'!$F$39</f>
        <v>0.05324300745448774</v>
      </c>
      <c r="L18" s="18">
        <f>'12'!$F$37*'C-L'!L$1*'C-L'!L$1+'12'!$F$38*'C-L'!L$1+'12'!$F$39</f>
        <v>0.06318115332302293</v>
      </c>
      <c r="M18" s="18">
        <f>'12'!$F$37*'C-L'!M$1*'C-L'!M$1+'12'!$F$38*'C-L'!M$1+'12'!$F$39</f>
        <v>0.07379242671214378</v>
      </c>
      <c r="N18" s="18">
        <f>'12'!$F$37*'C-L'!N$1*'C-L'!N$1+'12'!$F$38*'C-L'!N$1+'12'!$F$39</f>
        <v>0.08507682762185031</v>
      </c>
      <c r="O18" s="18">
        <f>'12'!$F$37*'C-L'!O$1*'C-L'!O$1+'12'!$F$38*'C-L'!O$1+'12'!$F$39</f>
        <v>0.09703435605214253</v>
      </c>
      <c r="P18" s="18">
        <f>'12'!$F$37*'C-L'!P$1*'C-L'!P$1+'12'!$F$38*'C-L'!P$1+'12'!$F$39</f>
        <v>0.10966501200302045</v>
      </c>
      <c r="Q18" s="18">
        <f>'12'!$F$37*'C-L'!Q$1*'C-L'!Q$1+'12'!$F$38*'C-L'!Q$1+'12'!$F$39</f>
        <v>0.12296879547448406</v>
      </c>
    </row>
    <row r="19" spans="1:17" ht="12.75">
      <c r="A19" s="17">
        <v>13</v>
      </c>
      <c r="B19" s="18">
        <f>'13'!$F$37*'C-L'!B$1*'C-L'!B$1+'13'!$F$38*'C-L'!B$1+'13'!$F$39</f>
        <v>-0.005460090252932377</v>
      </c>
      <c r="C19" s="18">
        <f>'13'!$F$37*'C-L'!C$1*'C-L'!C$1+'13'!$F$38*'C-L'!C$1+'13'!$F$39</f>
        <v>-0.0018769942910652083</v>
      </c>
      <c r="D19" s="18">
        <f>'13'!$F$37*'C-L'!D$1*'C-L'!D$1+'13'!$F$38*'C-L'!D$1+'13'!$F$39</f>
        <v>0.0023966372136025853</v>
      </c>
      <c r="E19" s="18">
        <f>'13'!$F$37*'C-L'!E$1*'C-L'!E$1+'13'!$F$38*'C-L'!E$1+'13'!$F$39</f>
        <v>0.007360804261071004</v>
      </c>
      <c r="F19" s="18">
        <f>'13'!$F$37*'C-L'!F$1*'C-L'!F$1+'13'!$F$38*'C-L'!F$1+'13'!$F$39</f>
        <v>0.013015506851340043</v>
      </c>
      <c r="G19" s="18">
        <f>'13'!$F$37*'C-L'!G$1*'C-L'!G$1+'13'!$F$38*'C-L'!G$1+'13'!$F$39</f>
        <v>0.01936074498440971</v>
      </c>
      <c r="H19" s="18">
        <f>'13'!$F$37*'C-L'!H$1*'C-L'!H$1+'13'!$F$38*'C-L'!H$1+'13'!$F$39</f>
        <v>0.026396518660280005</v>
      </c>
      <c r="I19" s="18">
        <f>'13'!$F$37*'C-L'!I$1*'C-L'!I$1+'13'!$F$38*'C-L'!I$1+'13'!$F$39</f>
        <v>0.03412282787895091</v>
      </c>
      <c r="J19" s="18">
        <f>'13'!$F$37*'C-L'!J$1*'C-L'!J$1+'13'!$F$38*'C-L'!J$1+'13'!$F$39</f>
        <v>0.04253967264042246</v>
      </c>
      <c r="K19" s="18">
        <f>'13'!$F$37*'C-L'!K$1*'C-L'!K$1+'13'!$F$38*'C-L'!K$1+'13'!$F$39</f>
        <v>0.05164705294469462</v>
      </c>
      <c r="L19" s="18">
        <f>'13'!$F$37*'C-L'!L$1*'C-L'!L$1+'13'!$F$38*'C-L'!L$1+'13'!$F$39</f>
        <v>0.06144496879176741</v>
      </c>
      <c r="M19" s="18">
        <f>'13'!$F$37*'C-L'!M$1*'C-L'!M$1+'13'!$F$38*'C-L'!M$1+'13'!$F$39</f>
        <v>0.07193342018164081</v>
      </c>
      <c r="N19" s="18">
        <f>'13'!$F$37*'C-L'!N$1*'C-L'!N$1+'13'!$F$38*'C-L'!N$1+'13'!$F$39</f>
        <v>0.08311240711431486</v>
      </c>
      <c r="O19" s="18">
        <f>'13'!$F$37*'C-L'!O$1*'C-L'!O$1+'13'!$F$38*'C-L'!O$1+'13'!$F$39</f>
        <v>0.09498192958978952</v>
      </c>
      <c r="P19" s="18">
        <f>'13'!$F$37*'C-L'!P$1*'C-L'!P$1+'13'!$F$38*'C-L'!P$1+'13'!$F$39</f>
        <v>0.1075419876080648</v>
      </c>
      <c r="Q19" s="18">
        <f>'13'!$F$37*'C-L'!Q$1*'C-L'!Q$1+'13'!$F$38*'C-L'!Q$1+'13'!$F$39</f>
        <v>0.12079258116914071</v>
      </c>
    </row>
    <row r="20" spans="1:17" ht="12.75">
      <c r="A20" s="17">
        <v>14</v>
      </c>
      <c r="B20" s="18">
        <f>'14'!$F$37*'C-L'!B$1*'C-L'!B$1+'14'!$F$38*'C-L'!B$1+'14'!$F$39</f>
        <v>-0.005094774067132081</v>
      </c>
      <c r="C20" s="18">
        <f>'14'!$F$37*'C-L'!C$1*'C-L'!C$1+'14'!$F$38*'C-L'!C$1+'14'!$F$39</f>
        <v>-0.0017514772578452226</v>
      </c>
      <c r="D20" s="18">
        <f>'14'!$F$37*'C-L'!D$1*'C-L'!D$1+'14'!$F$38*'C-L'!D$1+'14'!$F$39</f>
        <v>0.0022958912675916524</v>
      </c>
      <c r="E20" s="18">
        <f>'14'!$F$37*'C-L'!E$1*'C-L'!E$1+'14'!$F$38*'C-L'!E$1+'14'!$F$39</f>
        <v>0.007047331509178545</v>
      </c>
      <c r="F20" s="18">
        <f>'14'!$F$37*'C-L'!F$1*'C-L'!F$1+'14'!$F$38*'C-L'!F$1+'14'!$F$39</f>
        <v>0.012502843466915454</v>
      </c>
      <c r="G20" s="18">
        <f>'14'!$F$37*'C-L'!G$1*'C-L'!G$1+'14'!$F$38*'C-L'!G$1+'14'!$F$39</f>
        <v>0.01866242714080238</v>
      </c>
      <c r="H20" s="18">
        <f>'14'!$F$37*'C-L'!H$1*'C-L'!H$1+'14'!$F$38*'C-L'!H$1+'14'!$F$39</f>
        <v>0.025526082530839322</v>
      </c>
      <c r="I20" s="18">
        <f>'14'!$F$37*'C-L'!I$1*'C-L'!I$1+'14'!$F$38*'C-L'!I$1+'14'!$F$39</f>
        <v>0.033093809637026274</v>
      </c>
      <c r="J20" s="18">
        <f>'14'!$F$37*'C-L'!J$1*'C-L'!J$1+'14'!$F$38*'C-L'!J$1+'14'!$F$39</f>
        <v>0.041365608459363254</v>
      </c>
      <c r="K20" s="18">
        <f>'14'!$F$37*'C-L'!K$1*'C-L'!K$1+'14'!$F$38*'C-L'!K$1+'14'!$F$39</f>
        <v>0.05034147899785025</v>
      </c>
      <c r="L20" s="18">
        <f>'14'!$F$37*'C-L'!L$1*'C-L'!L$1+'14'!$F$38*'C-L'!L$1+'14'!$F$39</f>
        <v>0.06002142125248725</v>
      </c>
      <c r="M20" s="18">
        <f>'14'!$F$37*'C-L'!M$1*'C-L'!M$1+'14'!$F$38*'C-L'!M$1+'14'!$F$39</f>
        <v>0.07040543522327428</v>
      </c>
      <c r="N20" s="18">
        <f>'14'!$F$37*'C-L'!N$1*'C-L'!N$1+'14'!$F$38*'C-L'!N$1+'14'!$F$39</f>
        <v>0.08149352091021134</v>
      </c>
      <c r="O20" s="18">
        <f>'14'!$F$37*'C-L'!O$1*'C-L'!O$1+'14'!$F$38*'C-L'!O$1+'14'!$F$39</f>
        <v>0.0932856783132984</v>
      </c>
      <c r="P20" s="18">
        <f>'14'!$F$37*'C-L'!P$1*'C-L'!P$1+'14'!$F$38*'C-L'!P$1+'14'!$F$39</f>
        <v>0.10578190743253546</v>
      </c>
      <c r="Q20" s="18">
        <f>'14'!$F$37*'C-L'!Q$1*'C-L'!Q$1+'14'!$F$38*'C-L'!Q$1+'14'!$F$39</f>
        <v>0.11898220826792255</v>
      </c>
    </row>
    <row r="21" spans="1:17" ht="12.75">
      <c r="A21" s="17">
        <v>15</v>
      </c>
      <c r="B21" s="18">
        <f>'15'!$F$37*'C-L'!B$1*'C-L'!B$1+'15'!$F$38*'C-L'!B$1+'15'!$F$39</f>
        <v>-0.004796654592572978</v>
      </c>
      <c r="C21" s="18">
        <f>'15'!$F$37*'C-L'!C$1*'C-L'!C$1+'15'!$F$38*'C-L'!C$1+'15'!$F$39</f>
        <v>-0.0016495784916837697</v>
      </c>
      <c r="D21" s="18">
        <f>'15'!$F$37*'C-L'!D$1*'C-L'!D$1+'15'!$F$38*'C-L'!D$1+'15'!$F$39</f>
        <v>0.002212767540372255</v>
      </c>
      <c r="E21" s="18">
        <f>'15'!$F$37*'C-L'!E$1*'C-L'!E$1+'15'!$F$38*'C-L'!E$1+'15'!$F$39</f>
        <v>0.006790383503595095</v>
      </c>
      <c r="F21" s="18">
        <f>'15'!$F$37*'C-L'!F$1*'C-L'!F$1+'15'!$F$38*'C-L'!F$1+'15'!$F$39</f>
        <v>0.012083269397984753</v>
      </c>
      <c r="G21" s="18">
        <f>'15'!$F$37*'C-L'!G$1*'C-L'!G$1+'15'!$F$38*'C-L'!G$1+'15'!$F$39</f>
        <v>0.018091425223541225</v>
      </c>
      <c r="H21" s="18">
        <f>'15'!$F$37*'C-L'!H$1*'C-L'!H$1+'15'!$F$38*'C-L'!H$1+'15'!$F$39</f>
        <v>0.02481485098026451</v>
      </c>
      <c r="I21" s="18">
        <f>'15'!$F$37*'C-L'!I$1*'C-L'!I$1+'15'!$F$38*'C-L'!I$1+'15'!$F$39</f>
        <v>0.03225354666815462</v>
      </c>
      <c r="J21" s="18">
        <f>'15'!$F$37*'C-L'!J$1*'C-L'!J$1+'15'!$F$38*'C-L'!J$1+'15'!$F$39</f>
        <v>0.04040751228721154</v>
      </c>
      <c r="K21" s="18">
        <f>'15'!$F$37*'C-L'!K$1*'C-L'!K$1+'15'!$F$38*'C-L'!K$1+'15'!$F$39</f>
        <v>0.049276747837435284</v>
      </c>
      <c r="L21" s="18">
        <f>'15'!$F$37*'C-L'!L$1*'C-L'!L$1+'15'!$F$38*'C-L'!L$1+'15'!$F$39</f>
        <v>0.05886125331882584</v>
      </c>
      <c r="M21" s="18">
        <f>'15'!$F$37*'C-L'!M$1*'C-L'!M$1+'15'!$F$38*'C-L'!M$1+'15'!$F$39</f>
        <v>0.06916102873138322</v>
      </c>
      <c r="N21" s="18">
        <f>'15'!$F$37*'C-L'!N$1*'C-L'!N$1+'15'!$F$38*'C-L'!N$1+'15'!$F$39</f>
        <v>0.08017607407510739</v>
      </c>
      <c r="O21" s="18">
        <f>'15'!$F$37*'C-L'!O$1*'C-L'!O$1+'15'!$F$38*'C-L'!O$1+'15'!$F$39</f>
        <v>0.0919063893499984</v>
      </c>
      <c r="P21" s="18">
        <f>'15'!$F$37*'C-L'!P$1*'C-L'!P$1+'15'!$F$38*'C-L'!P$1+'15'!$F$39</f>
        <v>0.10435197455605622</v>
      </c>
      <c r="Q21" s="18">
        <f>'15'!$F$37*'C-L'!Q$1*'C-L'!Q$1+'15'!$F$38*'C-L'!Q$1+'15'!$F$39</f>
        <v>0.11751282969328086</v>
      </c>
    </row>
    <row r="22" spans="1:17" ht="12.75">
      <c r="A22" s="17">
        <v>16</v>
      </c>
      <c r="B22" s="18">
        <f>'16'!$F$37*'C-L'!B$1*'C-L'!B$1+'16'!$F$38*'C-L'!B$1+'16'!$F$39</f>
        <v>-0.004559204732174804</v>
      </c>
      <c r="C22" s="18">
        <f>'16'!$F$37*'C-L'!C$1*'C-L'!C$1+'16'!$F$38*'C-L'!C$1+'16'!$F$39</f>
        <v>-0.0015704719387754917</v>
      </c>
      <c r="D22" s="18">
        <f>'16'!$F$37*'C-L'!D$1*'C-L'!D$1+'16'!$F$38*'C-L'!D$1+'16'!$F$39</f>
        <v>0.002142338667139805</v>
      </c>
      <c r="E22" s="18">
        <f>'16'!$F$37*'C-L'!E$1*'C-L'!E$1+'16'!$F$38*'C-L'!E$1+'16'!$F$39</f>
        <v>0.006579227085571085</v>
      </c>
      <c r="F22" s="18">
        <f>'16'!$F$37*'C-L'!F$1*'C-L'!F$1+'16'!$F$38*'C-L'!F$1+'16'!$F$39</f>
        <v>0.01174019331651835</v>
      </c>
      <c r="G22" s="18">
        <f>'16'!$F$37*'C-L'!G$1*'C-L'!G$1+'16'!$F$38*'C-L'!G$1+'16'!$F$39</f>
        <v>0.0176252373599816</v>
      </c>
      <c r="H22" s="18">
        <f>'16'!$F$37*'C-L'!H$1*'C-L'!H$1+'16'!$F$38*'C-L'!H$1+'16'!$F$39</f>
        <v>0.024234359215960826</v>
      </c>
      <c r="I22" s="18">
        <f>'16'!$F$37*'C-L'!I$1*'C-L'!I$1+'16'!$F$38*'C-L'!I$1+'16'!$F$39</f>
        <v>0.031567558884456046</v>
      </c>
      <c r="J22" s="18">
        <f>'16'!$F$37*'C-L'!J$1*'C-L'!J$1+'16'!$F$38*'C-L'!J$1+'16'!$F$39</f>
        <v>0.03962483636546724</v>
      </c>
      <c r="K22" s="18">
        <f>'16'!$F$37*'C-L'!K$1*'C-L'!K$1+'16'!$F$38*'C-L'!K$1+'16'!$F$39</f>
        <v>0.04840619165899443</v>
      </c>
      <c r="L22" s="18">
        <f>'16'!$F$37*'C-L'!L$1*'C-L'!L$1+'16'!$F$38*'C-L'!L$1+'16'!$F$39</f>
        <v>0.0579116247650376</v>
      </c>
      <c r="M22" s="18">
        <f>'16'!$F$37*'C-L'!M$1*'C-L'!M$1+'16'!$F$38*'C-L'!M$1+'16'!$F$39</f>
        <v>0.06814113568359675</v>
      </c>
      <c r="N22" s="18">
        <f>'16'!$F$37*'C-L'!N$1*'C-L'!N$1+'16'!$F$38*'C-L'!N$1+'16'!$F$39</f>
        <v>0.07909472441467187</v>
      </c>
      <c r="O22" s="18">
        <f>'16'!$F$37*'C-L'!O$1*'C-L'!O$1+'16'!$F$38*'C-L'!O$1+'16'!$F$39</f>
        <v>0.090772390958263</v>
      </c>
      <c r="P22" s="18">
        <f>'16'!$F$37*'C-L'!P$1*'C-L'!P$1+'16'!$F$38*'C-L'!P$1+'16'!$F$39</f>
        <v>0.10317413531437011</v>
      </c>
      <c r="Q22" s="18">
        <f>'16'!$F$37*'C-L'!Q$1*'C-L'!Q$1+'16'!$F$38*'C-L'!Q$1+'16'!$F$39</f>
        <v>0.1162999574829932</v>
      </c>
    </row>
    <row r="23" spans="1:17" ht="12.75">
      <c r="A23" s="17">
        <v>17</v>
      </c>
      <c r="B23" s="18">
        <f>'17'!$F$37*'C-L'!B$1*'C-L'!B$1+'17'!$F$38*'C-L'!B$1+'17'!$F$39</f>
        <v>-0.004335561439672429</v>
      </c>
      <c r="C23" s="18">
        <f>'17'!$F$37*'C-L'!C$1*'C-L'!C$1+'17'!$F$38*'C-L'!C$1+'17'!$F$39</f>
        <v>-0.001490998876330715</v>
      </c>
      <c r="D23" s="18">
        <f>'17'!$F$37*'C-L'!D$1*'C-L'!D$1+'17'!$F$38*'C-L'!D$1+'17'!$F$39</f>
        <v>0.0020865562795957257</v>
      </c>
      <c r="E23" s="18">
        <f>'17'!$F$37*'C-L'!E$1*'C-L'!E$1+'17'!$F$38*'C-L'!E$1+'17'!$F$39</f>
        <v>0.0063971040281068925</v>
      </c>
      <c r="F23" s="18">
        <f>'17'!$F$37*'C-L'!F$1*'C-L'!F$1+'17'!$F$38*'C-L'!F$1+'17'!$F$39</f>
        <v>0.01144064436920279</v>
      </c>
      <c r="G23" s="18">
        <f>'17'!$F$37*'C-L'!G$1*'C-L'!G$1+'17'!$F$38*'C-L'!G$1+'17'!$F$39</f>
        <v>0.01721717730288341</v>
      </c>
      <c r="H23" s="18">
        <f>'17'!$F$37*'C-L'!H$1*'C-L'!H$1+'17'!$F$38*'C-L'!H$1+'17'!$F$39</f>
        <v>0.023726702829148755</v>
      </c>
      <c r="I23" s="18">
        <f>'17'!$F$37*'C-L'!I$1*'C-L'!I$1+'17'!$F$38*'C-L'!I$1+'17'!$F$39</f>
        <v>0.030969220947998834</v>
      </c>
      <c r="J23" s="18">
        <f>'17'!$F$37*'C-L'!J$1*'C-L'!J$1+'17'!$F$38*'C-L'!J$1+'17'!$F$39</f>
        <v>0.03894473165943364</v>
      </c>
      <c r="K23" s="18">
        <f>'17'!$F$37*'C-L'!K$1*'C-L'!K$1+'17'!$F$38*'C-L'!K$1+'17'!$F$39</f>
        <v>0.04765323496345317</v>
      </c>
      <c r="L23" s="18">
        <f>'17'!$F$37*'C-L'!L$1*'C-L'!L$1+'17'!$F$38*'C-L'!L$1+'17'!$F$39</f>
        <v>0.057094730860057424</v>
      </c>
      <c r="M23" s="18">
        <f>'17'!$F$37*'C-L'!M$1*'C-L'!M$1+'17'!$F$38*'C-L'!M$1+'17'!$F$39</f>
        <v>0.06726921934924641</v>
      </c>
      <c r="N23" s="18">
        <f>'17'!$F$37*'C-L'!N$1*'C-L'!N$1+'17'!$F$38*'C-L'!N$1+'17'!$F$39</f>
        <v>0.07817670043102012</v>
      </c>
      <c r="O23" s="18">
        <f>'17'!$F$37*'C-L'!O$1*'C-L'!O$1+'17'!$F$38*'C-L'!O$1+'17'!$F$39</f>
        <v>0.08981717410537854</v>
      </c>
      <c r="P23" s="18">
        <f>'17'!$F$37*'C-L'!P$1*'C-L'!P$1+'17'!$F$38*'C-L'!P$1+'17'!$F$39</f>
        <v>0.10219064037232173</v>
      </c>
      <c r="Q23" s="18">
        <f>'17'!$F$37*'C-L'!Q$1*'C-L'!Q$1+'17'!$F$38*'C-L'!Q$1+'17'!$F$39</f>
        <v>0.11529709923184962</v>
      </c>
    </row>
    <row r="24" spans="1:17" ht="12.75">
      <c r="A24" s="17">
        <v>18</v>
      </c>
      <c r="B24" s="18">
        <f>'18'!$F$37*'C-L'!B$1*'C-L'!B$1+'18'!$F$38*'C-L'!B$1+'18'!$F$39</f>
        <v>-0.004158329048283643</v>
      </c>
      <c r="C24" s="18">
        <f>'18'!$F$37*'C-L'!C$1*'C-L'!C$1+'18'!$F$38*'C-L'!C$1+'18'!$F$39</f>
        <v>-0.001429751765878529</v>
      </c>
      <c r="D24" s="18">
        <f>'18'!$F$37*'C-L'!D$1*'C-L'!D$1+'18'!$F$38*'C-L'!D$1+'18'!$F$39</f>
        <v>0.0020382074831116048</v>
      </c>
      <c r="E24" s="18">
        <f>'18'!$F$37*'C-L'!E$1*'C-L'!E$1+'18'!$F$38*'C-L'!E$1+'18'!$F$39</f>
        <v>0.006245548698686758</v>
      </c>
      <c r="F24" s="18">
        <f>'18'!$F$37*'C-L'!F$1*'C-L'!F$1+'18'!$F$38*'C-L'!F$1+'18'!$F$39</f>
        <v>0.01119227188084693</v>
      </c>
      <c r="G24" s="18">
        <f>'18'!$F$37*'C-L'!G$1*'C-L'!G$1+'18'!$F$38*'C-L'!G$1+'18'!$F$39</f>
        <v>0.01687837702959212</v>
      </c>
      <c r="H24" s="18">
        <f>'18'!$F$37*'C-L'!H$1*'C-L'!H$1+'18'!$F$38*'C-L'!H$1+'18'!$F$39</f>
        <v>0.02330386414492233</v>
      </c>
      <c r="I24" s="18">
        <f>'18'!$F$37*'C-L'!I$1*'C-L'!I$1+'18'!$F$38*'C-L'!I$1+'18'!$F$39</f>
        <v>0.03046873322683756</v>
      </c>
      <c r="J24" s="18">
        <f>'18'!$F$37*'C-L'!J$1*'C-L'!J$1+'18'!$F$38*'C-L'!J$1+'18'!$F$39</f>
        <v>0.03837298427533781</v>
      </c>
      <c r="K24" s="18">
        <f>'18'!$F$37*'C-L'!K$1*'C-L'!K$1+'18'!$F$38*'C-L'!K$1+'18'!$F$39</f>
        <v>0.04701661729042308</v>
      </c>
      <c r="L24" s="18">
        <f>'18'!$F$37*'C-L'!L$1*'C-L'!L$1+'18'!$F$38*'C-L'!L$1+'18'!$F$39</f>
        <v>0.05639963227209337</v>
      </c>
      <c r="M24" s="18">
        <f>'18'!$F$37*'C-L'!M$1*'C-L'!M$1+'18'!$F$38*'C-L'!M$1+'18'!$F$39</f>
        <v>0.06652202922034867</v>
      </c>
      <c r="N24" s="18">
        <f>'18'!$F$37*'C-L'!N$1*'C-L'!N$1+'18'!$F$38*'C-L'!N$1+'18'!$F$39</f>
        <v>0.077383808135189</v>
      </c>
      <c r="O24" s="18">
        <f>'18'!$F$37*'C-L'!O$1*'C-L'!O$1+'18'!$F$38*'C-L'!O$1+'18'!$F$39</f>
        <v>0.08898496901661435</v>
      </c>
      <c r="P24" s="18">
        <f>'18'!$F$37*'C-L'!P$1*'C-L'!P$1+'18'!$F$38*'C-L'!P$1+'18'!$F$39</f>
        <v>0.10132551186462471</v>
      </c>
      <c r="Q24" s="18">
        <f>'18'!$F$37*'C-L'!Q$1*'C-L'!Q$1+'18'!$F$38*'C-L'!Q$1+'18'!$F$39</f>
        <v>0.1144054366792201</v>
      </c>
    </row>
    <row r="25" spans="1:17" ht="12.75">
      <c r="A25" s="17">
        <v>19</v>
      </c>
      <c r="B25" s="18">
        <f>'19'!$F$37*'C-L'!B$1*'C-L'!B$1+'19'!$F$38*'C-L'!B$1+'19'!$F$39</f>
        <v>-0.004003569161105672</v>
      </c>
      <c r="C25" s="18">
        <f>'19'!$F$37*'C-L'!C$1*'C-L'!C$1+'19'!$F$38*'C-L'!C$1+'19'!$F$39</f>
        <v>-0.0013758143167291216</v>
      </c>
      <c r="D25" s="18">
        <f>'19'!$F$37*'C-L'!D$1*'C-L'!D$1+'19'!$F$38*'C-L'!D$1+'19'!$F$39</f>
        <v>0.0019971870926114004</v>
      </c>
      <c r="E25" s="18">
        <f>'19'!$F$37*'C-L'!E$1*'C-L'!E$1+'19'!$F$38*'C-L'!E$1+'19'!$F$39</f>
        <v>0.006115435066915895</v>
      </c>
      <c r="F25" s="18">
        <f>'19'!$F$37*'C-L'!F$1*'C-L'!F$1+'19'!$F$38*'C-L'!F$1+'19'!$F$39</f>
        <v>0.010978929606184362</v>
      </c>
      <c r="G25" s="18">
        <f>'19'!$F$37*'C-L'!G$1*'C-L'!G$1+'19'!$F$38*'C-L'!G$1+'19'!$F$39</f>
        <v>0.016587670710416797</v>
      </c>
      <c r="H25" s="18">
        <f>'19'!$F$37*'C-L'!H$1*'C-L'!H$1+'19'!$F$38*'C-L'!H$1+'19'!$F$39</f>
        <v>0.02294165837961321</v>
      </c>
      <c r="I25" s="18">
        <f>'19'!$F$37*'C-L'!I$1*'C-L'!I$1+'19'!$F$38*'C-L'!I$1+'19'!$F$39</f>
        <v>0.030040892613773584</v>
      </c>
      <c r="J25" s="18">
        <f>'19'!$F$37*'C-L'!J$1*'C-L'!J$1+'19'!$F$38*'C-L'!J$1+'19'!$F$39</f>
        <v>0.03788537341289794</v>
      </c>
      <c r="K25" s="18">
        <f>'19'!$F$37*'C-L'!K$1*'C-L'!K$1+'19'!$F$38*'C-L'!K$1+'19'!$F$39</f>
        <v>0.04647510077698627</v>
      </c>
      <c r="L25" s="18">
        <f>'19'!$F$37*'C-L'!L$1*'C-L'!L$1+'19'!$F$38*'C-L'!L$1+'19'!$F$39</f>
        <v>0.05581007470603856</v>
      </c>
      <c r="M25" s="18">
        <f>'19'!$F$37*'C-L'!M$1*'C-L'!M$1+'19'!$F$38*'C-L'!M$1+'19'!$F$39</f>
        <v>0.06589029520005482</v>
      </c>
      <c r="N25" s="18">
        <f>'19'!$F$37*'C-L'!N$1*'C-L'!N$1+'19'!$F$38*'C-L'!N$1+'19'!$F$39</f>
        <v>0.07671576225903508</v>
      </c>
      <c r="O25" s="18">
        <f>'19'!$F$37*'C-L'!O$1*'C-L'!O$1+'19'!$F$38*'C-L'!O$1+'19'!$F$39</f>
        <v>0.08828647588297929</v>
      </c>
      <c r="P25" s="18">
        <f>'19'!$F$37*'C-L'!P$1*'C-L'!P$1+'19'!$F$38*'C-L'!P$1+'19'!$F$39</f>
        <v>0.10060243607188746</v>
      </c>
      <c r="Q25" s="18">
        <f>'19'!$F$37*'C-L'!Q$1*'C-L'!Q$1+'19'!$F$38*'C-L'!Q$1+'19'!$F$39</f>
        <v>0.11366364282575964</v>
      </c>
    </row>
    <row r="26" spans="1:17" ht="12.75">
      <c r="A26" s="17">
        <v>20</v>
      </c>
      <c r="B26" s="18">
        <f>'20'!$F$37*'C-L'!B$1*'C-L'!B$1+'20'!$F$38*'C-L'!B$1+'20'!$F$39</f>
        <v>-0.0038683549861047092</v>
      </c>
      <c r="C26" s="18">
        <f>'20'!$F$37*'C-L'!C$1*'C-L'!C$1+'20'!$F$38*'C-L'!C$1+'20'!$F$39</f>
        <v>-0.00132884294068504</v>
      </c>
      <c r="D26" s="18">
        <f>'20'!$F$37*'C-L'!D$1*'C-L'!D$1+'20'!$F$38*'C-L'!D$1+'20'!$F$39</f>
        <v>0.0019613766559255317</v>
      </c>
      <c r="E26" s="18">
        <f>'20'!$F$37*'C-L'!E$1*'C-L'!E$1+'20'!$F$38*'C-L'!E$1+'20'!$F$39</f>
        <v>0.006002303803727006</v>
      </c>
      <c r="F26" s="18">
        <f>'20'!$F$37*'C-L'!F$1*'C-L'!F$1+'20'!$F$38*'C-L'!F$1+'20'!$F$39</f>
        <v>0.010793938502719383</v>
      </c>
      <c r="G26" s="18">
        <f>'20'!$F$37*'C-L'!G$1*'C-L'!G$1+'20'!$F$38*'C-L'!G$1+'20'!$F$39</f>
        <v>0.016336280752902665</v>
      </c>
      <c r="H26" s="18">
        <f>'20'!$F$37*'C-L'!H$1*'C-L'!H$1+'20'!$F$38*'C-L'!H$1+'20'!$F$39</f>
        <v>0.022629330554276846</v>
      </c>
      <c r="I26" s="18">
        <f>'20'!$F$37*'C-L'!I$1*'C-L'!I$1+'20'!$F$38*'C-L'!I$1+'20'!$F$39</f>
        <v>0.02967308790684193</v>
      </c>
      <c r="J26" s="18">
        <f>'20'!$F$37*'C-L'!J$1*'C-L'!J$1+'20'!$F$38*'C-L'!J$1+'20'!$F$39</f>
        <v>0.037467552810597916</v>
      </c>
      <c r="K26" s="18">
        <f>'20'!$F$37*'C-L'!K$1*'C-L'!K$1+'20'!$F$38*'C-L'!K$1+'20'!$F$39</f>
        <v>0.046012725265544806</v>
      </c>
      <c r="L26" s="18">
        <f>'20'!$F$37*'C-L'!L$1*'C-L'!L$1+'20'!$F$38*'C-L'!L$1+'20'!$F$39</f>
        <v>0.055308605271682604</v>
      </c>
      <c r="M26" s="18">
        <f>'20'!$F$37*'C-L'!M$1*'C-L'!M$1+'20'!$F$38*'C-L'!M$1+'20'!$F$39</f>
        <v>0.06535519282901128</v>
      </c>
      <c r="N26" s="18">
        <f>'20'!$F$37*'C-L'!N$1*'C-L'!N$1+'20'!$F$38*'C-L'!N$1+'20'!$F$39</f>
        <v>0.0761524879375309</v>
      </c>
      <c r="O26" s="18">
        <f>'20'!$F$37*'C-L'!O$1*'C-L'!O$1+'20'!$F$38*'C-L'!O$1+'20'!$F$39</f>
        <v>0.08770049059724139</v>
      </c>
      <c r="P26" s="18">
        <f>'20'!$F$37*'C-L'!P$1*'C-L'!P$1+'20'!$F$38*'C-L'!P$1+'20'!$F$39</f>
        <v>0.09999920080814281</v>
      </c>
      <c r="Q26" s="18">
        <f>'20'!$F$37*'C-L'!Q$1*'C-L'!Q$1+'20'!$F$38*'C-L'!Q$1+'20'!$F$39</f>
        <v>0.1130486185702351</v>
      </c>
    </row>
    <row r="27" spans="1:17" ht="12.75">
      <c r="A27" s="17">
        <v>21</v>
      </c>
      <c r="B27" s="18">
        <f>'21'!$F$37*'C-L'!B$1*'C-L'!B$1+'21'!$F$38*'C-L'!B$1+'21'!$F$39</f>
        <v>-0.003756886750403688</v>
      </c>
      <c r="C27" s="18">
        <f>'21'!$F$37*'C-L'!C$1*'C-L'!C$1+'21'!$F$38*'C-L'!C$1+'21'!$F$39</f>
        <v>-0.0012912910718649415</v>
      </c>
      <c r="D27" s="18">
        <f>'21'!$F$37*'C-L'!D$1*'C-L'!D$1+'21'!$F$38*'C-L'!D$1+'21'!$F$39</f>
        <v>0.0019292273965491376</v>
      </c>
      <c r="E27" s="18">
        <f>'21'!$F$37*'C-L'!E$1*'C-L'!E$1+'21'!$F$38*'C-L'!E$1+'21'!$F$39</f>
        <v>0.005904668654838548</v>
      </c>
      <c r="F27" s="18">
        <f>'21'!$F$37*'C-L'!F$1*'C-L'!F$1+'21'!$F$38*'C-L'!F$1+'21'!$F$39</f>
        <v>0.01063503270300329</v>
      </c>
      <c r="G27" s="18">
        <f>'21'!$F$37*'C-L'!G$1*'C-L'!G$1+'21'!$F$38*'C-L'!G$1+'21'!$F$39</f>
        <v>0.016120319541043367</v>
      </c>
      <c r="H27" s="18">
        <f>'21'!$F$37*'C-L'!H$1*'C-L'!H$1+'21'!$F$38*'C-L'!H$1+'21'!$F$39</f>
        <v>0.02236052916895877</v>
      </c>
      <c r="I27" s="18">
        <f>'21'!$F$37*'C-L'!I$1*'C-L'!I$1+'21'!$F$38*'C-L'!I$1+'21'!$F$39</f>
        <v>0.02935566158674951</v>
      </c>
      <c r="J27" s="18">
        <f>'21'!$F$37*'C-L'!J$1*'C-L'!J$1+'21'!$F$38*'C-L'!J$1+'21'!$F$39</f>
        <v>0.037105716794415586</v>
      </c>
      <c r="K27" s="18">
        <f>'21'!$F$37*'C-L'!K$1*'C-L'!K$1+'21'!$F$38*'C-L'!K$1+'21'!$F$39</f>
        <v>0.04561069479195699</v>
      </c>
      <c r="L27" s="18">
        <f>'21'!$F$37*'C-L'!L$1*'C-L'!L$1+'21'!$F$38*'C-L'!L$1+'21'!$F$39</f>
        <v>0.054870595579373724</v>
      </c>
      <c r="M27" s="18">
        <f>'21'!$F$37*'C-L'!M$1*'C-L'!M$1+'21'!$F$38*'C-L'!M$1+'21'!$F$39</f>
        <v>0.06488541915666579</v>
      </c>
      <c r="N27" s="18">
        <f>'21'!$F$37*'C-L'!N$1*'C-L'!N$1+'21'!$F$38*'C-L'!N$1+'21'!$F$39</f>
        <v>0.07565516552383318</v>
      </c>
      <c r="O27" s="18">
        <f>'21'!$F$37*'C-L'!O$1*'C-L'!O$1+'21'!$F$38*'C-L'!O$1+'21'!$F$39</f>
        <v>0.08717983468087591</v>
      </c>
      <c r="P27" s="18">
        <f>'21'!$F$37*'C-L'!P$1*'C-L'!P$1+'21'!$F$38*'C-L'!P$1+'21'!$F$39</f>
        <v>0.09945942662779399</v>
      </c>
      <c r="Q27" s="18">
        <f>'21'!$F$37*'C-L'!Q$1*'C-L'!Q$1+'21'!$F$38*'C-L'!Q$1+'21'!$F$39</f>
        <v>0.11249394136458739</v>
      </c>
    </row>
    <row r="28" spans="1:17" ht="12.75">
      <c r="A28" s="17">
        <v>22</v>
      </c>
      <c r="B28" s="18">
        <f>'22'!$F$37*'C-L'!B$1*'C-L'!B$1+'22'!$F$38*'C-L'!B$1+'22'!$F$39</f>
        <v>-0.0036494831963108966</v>
      </c>
      <c r="C28" s="18">
        <f>'22'!$F$37*'C-L'!C$1*'C-L'!C$1+'22'!$F$38*'C-L'!C$1+'22'!$F$39</f>
        <v>-0.0012523006157660948</v>
      </c>
      <c r="D28" s="18">
        <f>'22'!$F$37*'C-L'!D$1*'C-L'!D$1+'22'!$F$38*'C-L'!D$1+'22'!$F$39</f>
        <v>0.0019040019459595214</v>
      </c>
      <c r="E28" s="18">
        <f>'22'!$F$37*'C-L'!E$1*'C-L'!E$1+'22'!$F$38*'C-L'!E$1+'22'!$F$39</f>
        <v>0.005819424488865951</v>
      </c>
      <c r="F28" s="18">
        <f>'22'!$F$37*'C-L'!F$1*'C-L'!F$1+'22'!$F$38*'C-L'!F$1+'22'!$F$39</f>
        <v>0.0104939670129532</v>
      </c>
      <c r="G28" s="18">
        <f>'22'!$F$37*'C-L'!G$1*'C-L'!G$1+'22'!$F$38*'C-L'!G$1+'22'!$F$39</f>
        <v>0.01592762951822126</v>
      </c>
      <c r="H28" s="18">
        <f>'22'!$F$37*'C-L'!H$1*'C-L'!H$1+'22'!$F$38*'C-L'!H$1+'22'!$F$39</f>
        <v>0.022120412004670135</v>
      </c>
      <c r="I28" s="18">
        <f>'22'!$F$37*'C-L'!I$1*'C-L'!I$1+'22'!$F$38*'C-L'!I$1+'22'!$F$39</f>
        <v>0.02907231447229983</v>
      </c>
      <c r="J28" s="18">
        <f>'22'!$F$37*'C-L'!J$1*'C-L'!J$1+'22'!$F$38*'C-L'!J$1+'22'!$F$39</f>
        <v>0.03678333692111034</v>
      </c>
      <c r="K28" s="18">
        <f>'22'!$F$37*'C-L'!K$1*'C-L'!K$1+'22'!$F$38*'C-L'!K$1+'22'!$F$39</f>
        <v>0.04525347935110166</v>
      </c>
      <c r="L28" s="18">
        <f>'22'!$F$37*'C-L'!L$1*'C-L'!L$1+'22'!$F$38*'C-L'!L$1+'22'!$F$39</f>
        <v>0.0544827417622738</v>
      </c>
      <c r="M28" s="18">
        <f>'22'!$F$37*'C-L'!M$1*'C-L'!M$1+'22'!$F$38*'C-L'!M$1+'22'!$F$39</f>
        <v>0.06447112415462675</v>
      </c>
      <c r="N28" s="18">
        <f>'22'!$F$37*'C-L'!N$1*'C-L'!N$1+'22'!$F$38*'C-L'!N$1+'22'!$F$39</f>
        <v>0.0752186265281605</v>
      </c>
      <c r="O28" s="18">
        <f>'22'!$F$37*'C-L'!O$1*'C-L'!O$1+'22'!$F$38*'C-L'!O$1+'22'!$F$39</f>
        <v>0.08672524888287508</v>
      </c>
      <c r="P28" s="18">
        <f>'22'!$F$37*'C-L'!P$1*'C-L'!P$1+'22'!$F$38*'C-L'!P$1+'22'!$F$39</f>
        <v>0.0989909912187705</v>
      </c>
      <c r="Q28" s="18">
        <f>'22'!$F$37*'C-L'!Q$1*'C-L'!Q$1+'22'!$F$38*'C-L'!Q$1+'22'!$F$39</f>
        <v>0.1120158535358467</v>
      </c>
    </row>
    <row r="29" spans="1:17" ht="12.75">
      <c r="A29" s="17">
        <v>23</v>
      </c>
      <c r="B29" s="18">
        <f>'23'!$F$37*'C-L'!B$1*'C-L'!B$1+'23'!$F$38*'C-L'!B$1+'23'!$F$39</f>
        <v>-0.0035669337593046725</v>
      </c>
      <c r="C29" s="18">
        <f>'23'!$F$37*'C-L'!C$1*'C-L'!C$1+'23'!$F$38*'C-L'!C$1+'23'!$F$39</f>
        <v>-0.001223860353015915</v>
      </c>
      <c r="D29" s="18">
        <f>'23'!$F$37*'C-L'!D$1*'C-L'!D$1+'23'!$F$38*'C-L'!D$1+'23'!$F$39</f>
        <v>0.0018810589318093134</v>
      </c>
      <c r="E29" s="18">
        <f>'23'!$F$37*'C-L'!E$1*'C-L'!E$1+'23'!$F$38*'C-L'!E$1+'23'!$F$39</f>
        <v>0.005747824095171014</v>
      </c>
      <c r="F29" s="18">
        <f>'23'!$F$37*'C-L'!F$1*'C-L'!F$1+'23'!$F$38*'C-L'!F$1+'23'!$F$39</f>
        <v>0.010376435137069186</v>
      </c>
      <c r="G29" s="18">
        <f>'23'!$F$37*'C-L'!G$1*'C-L'!G$1+'23'!$F$38*'C-L'!G$1+'23'!$F$39</f>
        <v>0.01576689205750383</v>
      </c>
      <c r="H29" s="18">
        <f>'23'!$F$37*'C-L'!H$1*'C-L'!H$1+'23'!$F$38*'C-L'!H$1+'23'!$F$39</f>
        <v>0.02191919485647494</v>
      </c>
      <c r="I29" s="18">
        <f>'23'!$F$37*'C-L'!I$1*'C-L'!I$1+'23'!$F$38*'C-L'!I$1+'23'!$F$39</f>
        <v>0.028833343533982526</v>
      </c>
      <c r="J29" s="18">
        <f>'23'!$F$37*'C-L'!J$1*'C-L'!J$1+'23'!$F$38*'C-L'!J$1+'23'!$F$39</f>
        <v>0.036509338090026586</v>
      </c>
      <c r="K29" s="18">
        <f>'23'!$F$37*'C-L'!K$1*'C-L'!K$1+'23'!$F$38*'C-L'!K$1+'23'!$F$39</f>
        <v>0.04494717852460711</v>
      </c>
      <c r="L29" s="18">
        <f>'23'!$F$37*'C-L'!L$1*'C-L'!L$1+'23'!$F$38*'C-L'!L$1+'23'!$F$39</f>
        <v>0.054146864837724115</v>
      </c>
      <c r="M29" s="18">
        <f>'23'!$F$37*'C-L'!M$1*'C-L'!M$1+'23'!$F$38*'C-L'!M$1+'23'!$F$39</f>
        <v>0.06410839702937758</v>
      </c>
      <c r="N29" s="18">
        <f>'23'!$F$37*'C-L'!N$1*'C-L'!N$1+'23'!$F$38*'C-L'!N$1+'23'!$F$39</f>
        <v>0.07483177509956752</v>
      </c>
      <c r="O29" s="18">
        <f>'23'!$F$37*'C-L'!O$1*'C-L'!O$1+'23'!$F$38*'C-L'!O$1+'23'!$F$39</f>
        <v>0.08631699904829394</v>
      </c>
      <c r="P29" s="18">
        <f>'23'!$F$37*'C-L'!P$1*'C-L'!P$1+'23'!$F$38*'C-L'!P$1+'23'!$F$39</f>
        <v>0.09856406887555683</v>
      </c>
      <c r="Q29" s="18">
        <f>'23'!$F$37*'C-L'!Q$1*'C-L'!Q$1+'23'!$F$38*'C-L'!Q$1+'23'!$F$39</f>
        <v>0.11157298458135617</v>
      </c>
    </row>
    <row r="30" spans="1:17" ht="12.75">
      <c r="A30" s="17">
        <v>24</v>
      </c>
      <c r="B30" s="18">
        <f>'24'!$F$37*'C-L'!B$1*'C-L'!B$1+'24'!$F$38*'C-L'!B$1+'24'!$F$39</f>
        <v>-0.003486874072937459</v>
      </c>
      <c r="C30" s="18">
        <f>'24'!$F$37*'C-L'!C$1*'C-L'!C$1+'24'!$F$38*'C-L'!C$1+'24'!$F$39</f>
        <v>-0.0011961016131598959</v>
      </c>
      <c r="D30" s="18">
        <f>'24'!$F$37*'C-L'!D$1*'C-L'!D$1+'24'!$F$38*'C-L'!D$1+'24'!$F$39</f>
        <v>0.0018597194516904395</v>
      </c>
      <c r="E30" s="18">
        <f>'24'!$F$37*'C-L'!E$1*'C-L'!E$1+'24'!$F$38*'C-L'!E$1+'24'!$F$39</f>
        <v>0.005680589121613549</v>
      </c>
      <c r="F30" s="18">
        <f>'24'!$F$37*'C-L'!F$1*'C-L'!F$1+'24'!$F$38*'C-L'!F$1+'24'!$F$39</f>
        <v>0.010266507396609429</v>
      </c>
      <c r="G30" s="18">
        <f>'24'!$F$37*'C-L'!G$1*'C-L'!G$1+'24'!$F$38*'C-L'!G$1+'24'!$F$39</f>
        <v>0.015617474276678082</v>
      </c>
      <c r="H30" s="18">
        <f>'24'!$F$37*'C-L'!H$1*'C-L'!H$1+'24'!$F$38*'C-L'!H$1+'24'!$F$39</f>
        <v>0.02173348976181951</v>
      </c>
      <c r="I30" s="18">
        <f>'24'!$F$37*'C-L'!I$1*'C-L'!I$1+'24'!$F$38*'C-L'!I$1+'24'!$F$39</f>
        <v>0.028614553852033712</v>
      </c>
      <c r="J30" s="18">
        <f>'24'!$F$37*'C-L'!J$1*'C-L'!J$1+'24'!$F$38*'C-L'!J$1+'24'!$F$39</f>
        <v>0.03626066654732067</v>
      </c>
      <c r="K30" s="18">
        <f>'24'!$F$37*'C-L'!K$1*'C-L'!K$1+'24'!$F$38*'C-L'!K$1+'24'!$F$39</f>
        <v>0.04467182784768042</v>
      </c>
      <c r="L30" s="18">
        <f>'24'!$F$37*'C-L'!L$1*'C-L'!L$1+'24'!$F$38*'C-L'!L$1+'24'!$F$39</f>
        <v>0.053848037753112935</v>
      </c>
      <c r="M30" s="18">
        <f>'24'!$F$37*'C-L'!M$1*'C-L'!M$1+'24'!$F$38*'C-L'!M$1+'24'!$F$39</f>
        <v>0.06378929626361823</v>
      </c>
      <c r="N30" s="18">
        <f>'24'!$F$37*'C-L'!N$1*'C-L'!N$1+'24'!$F$38*'C-L'!N$1+'24'!$F$39</f>
        <v>0.07449560337919628</v>
      </c>
      <c r="O30" s="18">
        <f>'24'!$F$37*'C-L'!O$1*'C-L'!O$1+'24'!$F$38*'C-L'!O$1+'24'!$F$39</f>
        <v>0.08596695909984711</v>
      </c>
      <c r="P30" s="18">
        <f>'24'!$F$37*'C-L'!P$1*'C-L'!P$1+'24'!$F$38*'C-L'!P$1+'24'!$F$39</f>
        <v>0.09820336342557073</v>
      </c>
      <c r="Q30" s="18">
        <f>'24'!$F$37*'C-L'!Q$1*'C-L'!Q$1+'24'!$F$38*'C-L'!Q$1+'24'!$F$39</f>
        <v>0.11120481635636711</v>
      </c>
    </row>
    <row r="31" spans="1:17" ht="12.75">
      <c r="A31" s="17">
        <v>25</v>
      </c>
      <c r="B31" s="18">
        <f>'25'!$F$37*'C-L'!B$1*'C-L'!B$1+'25'!$F$38*'C-L'!B$1+'25'!$F$39</f>
        <v>-0.003421231650554978</v>
      </c>
      <c r="C31" s="18">
        <f>'25'!$F$37*'C-L'!C$1*'C-L'!C$1+'25'!$F$38*'C-L'!C$1+'25'!$F$39</f>
        <v>-0.0011735051915503216</v>
      </c>
      <c r="D31" s="18">
        <f>'25'!$F$37*'C-L'!D$1*'C-L'!D$1+'25'!$F$38*'C-L'!D$1+'25'!$F$39</f>
        <v>0.0018416602731317934</v>
      </c>
      <c r="E31" s="18">
        <f>'25'!$F$37*'C-L'!E$1*'C-L'!E$1+'25'!$F$38*'C-L'!E$1+'25'!$F$39</f>
        <v>0.005624264743491366</v>
      </c>
      <c r="F31" s="18">
        <f>'25'!$F$37*'C-L'!F$1*'C-L'!F$1+'25'!$F$38*'C-L'!F$1+'25'!$F$39</f>
        <v>0.0101743082195284</v>
      </c>
      <c r="G31" s="18">
        <f>'25'!$F$37*'C-L'!G$1*'C-L'!G$1+'25'!$F$38*'C-L'!G$1+'25'!$F$39</f>
        <v>0.015491790701242892</v>
      </c>
      <c r="H31" s="18">
        <f>'25'!$F$37*'C-L'!H$1*'C-L'!H$1+'25'!$F$38*'C-L'!H$1+'25'!$F$39</f>
        <v>0.021576712188634842</v>
      </c>
      <c r="I31" s="18">
        <f>'25'!$F$37*'C-L'!I$1*'C-L'!I$1+'25'!$F$38*'C-L'!I$1+'25'!$F$39</f>
        <v>0.028429072681704252</v>
      </c>
      <c r="J31" s="18">
        <f>'25'!$F$37*'C-L'!J$1*'C-L'!J$1+'25'!$F$38*'C-L'!J$1+'25'!$F$39</f>
        <v>0.03604887218045112</v>
      </c>
      <c r="K31" s="18">
        <f>'25'!$F$37*'C-L'!K$1*'C-L'!K$1+'25'!$F$38*'C-L'!K$1+'25'!$F$39</f>
        <v>0.04443611068487545</v>
      </c>
      <c r="L31" s="18">
        <f>'25'!$F$37*'C-L'!L$1*'C-L'!L$1+'25'!$F$38*'C-L'!L$1+'25'!$F$39</f>
        <v>0.05359078819497724</v>
      </c>
      <c r="M31" s="18">
        <f>'25'!$F$37*'C-L'!M$1*'C-L'!M$1+'25'!$F$38*'C-L'!M$1+'25'!$F$39</f>
        <v>0.06351290471075648</v>
      </c>
      <c r="N31" s="18">
        <f>'25'!$F$37*'C-L'!N$1*'C-L'!N$1+'25'!$F$38*'C-L'!N$1+'25'!$F$39</f>
        <v>0.07420246023221318</v>
      </c>
      <c r="O31" s="18">
        <f>'25'!$F$37*'C-L'!O$1*'C-L'!O$1+'25'!$F$38*'C-L'!O$1+'25'!$F$39</f>
        <v>0.08565945475934734</v>
      </c>
      <c r="P31" s="18">
        <f>'25'!$F$37*'C-L'!P$1*'C-L'!P$1+'25'!$F$38*'C-L'!P$1+'25'!$F$39</f>
        <v>0.09788388829215897</v>
      </c>
      <c r="Q31" s="18">
        <f>'25'!$F$37*'C-L'!Q$1*'C-L'!Q$1+'25'!$F$38*'C-L'!Q$1+'25'!$F$39</f>
        <v>0.11087576083064805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75</v>
      </c>
      <c r="B3" s="1">
        <v>2</v>
      </c>
      <c r="C3" s="3">
        <v>5470</v>
      </c>
      <c r="D3" s="1">
        <v>216.6</v>
      </c>
      <c r="E3" s="1">
        <v>287</v>
      </c>
      <c r="F3" s="1">
        <v>1.4</v>
      </c>
      <c r="G3" s="1">
        <v>15316</v>
      </c>
      <c r="H3" s="1">
        <v>0</v>
      </c>
      <c r="I3" s="1">
        <v>0</v>
      </c>
      <c r="J3" s="1">
        <v>0</v>
      </c>
    </row>
    <row r="4" spans="1:10" ht="12.75">
      <c r="A4" s="1" t="s">
        <v>76</v>
      </c>
      <c r="B4" s="1">
        <v>2</v>
      </c>
      <c r="C4" s="3">
        <v>5470</v>
      </c>
      <c r="D4" s="1">
        <v>216.6</v>
      </c>
      <c r="E4" s="1">
        <v>287</v>
      </c>
      <c r="F4" s="1">
        <v>1.4</v>
      </c>
      <c r="G4" s="1">
        <v>15316</v>
      </c>
      <c r="H4" s="1">
        <v>0</v>
      </c>
      <c r="I4" s="1">
        <v>-2</v>
      </c>
      <c r="J4" s="1">
        <v>0</v>
      </c>
    </row>
    <row r="5" spans="1:10" ht="12.75">
      <c r="A5" s="1" t="s">
        <v>77</v>
      </c>
      <c r="B5" s="1">
        <v>2</v>
      </c>
      <c r="C5" s="3">
        <v>5470</v>
      </c>
      <c r="D5" s="1">
        <v>216.6</v>
      </c>
      <c r="E5" s="1">
        <v>287</v>
      </c>
      <c r="F5" s="1">
        <v>1.4</v>
      </c>
      <c r="G5" s="1">
        <v>15316</v>
      </c>
      <c r="H5" s="1">
        <v>0</v>
      </c>
      <c r="I5" s="1">
        <v>-4</v>
      </c>
      <c r="J5" s="1">
        <v>0</v>
      </c>
    </row>
    <row r="6" spans="1:10" ht="12.75">
      <c r="A6" s="1" t="s">
        <v>78</v>
      </c>
      <c r="B6" s="1">
        <v>2</v>
      </c>
      <c r="C6" s="3">
        <v>5470</v>
      </c>
      <c r="D6" s="1">
        <v>216.6</v>
      </c>
      <c r="E6" s="1">
        <v>287</v>
      </c>
      <c r="F6" s="1">
        <v>1.4</v>
      </c>
      <c r="G6" s="1">
        <v>15316</v>
      </c>
      <c r="H6" s="1">
        <v>0</v>
      </c>
      <c r="I6" s="1">
        <v>-6</v>
      </c>
      <c r="J6" s="1">
        <v>0</v>
      </c>
    </row>
    <row r="7" spans="1:10" ht="12.75">
      <c r="A7" s="1" t="s">
        <v>79</v>
      </c>
      <c r="B7" s="1">
        <v>2</v>
      </c>
      <c r="C7" s="3">
        <v>5470</v>
      </c>
      <c r="D7" s="1">
        <v>216.6</v>
      </c>
      <c r="E7" s="1">
        <v>287</v>
      </c>
      <c r="F7" s="1">
        <v>1.4</v>
      </c>
      <c r="G7" s="1">
        <v>15316</v>
      </c>
      <c r="H7" s="1">
        <v>0</v>
      </c>
      <c r="I7" s="1">
        <v>-8</v>
      </c>
      <c r="J7" s="1">
        <v>0</v>
      </c>
    </row>
    <row r="8" spans="1:10" ht="12.75">
      <c r="A8" s="1" t="s">
        <v>82</v>
      </c>
      <c r="B8" s="1">
        <v>2</v>
      </c>
      <c r="C8" s="3">
        <v>5470</v>
      </c>
      <c r="D8" s="1">
        <v>216.6</v>
      </c>
      <c r="E8" s="1">
        <v>287</v>
      </c>
      <c r="F8" s="1">
        <v>1.4</v>
      </c>
      <c r="G8" s="1">
        <v>15316</v>
      </c>
      <c r="H8" s="1">
        <v>0</v>
      </c>
      <c r="I8" s="1">
        <v>-10</v>
      </c>
      <c r="J8" s="1">
        <v>0</v>
      </c>
    </row>
    <row r="9" spans="1:10" ht="12.75">
      <c r="A9" s="1" t="s">
        <v>80</v>
      </c>
      <c r="B9" s="1">
        <v>2</v>
      </c>
      <c r="C9" s="3">
        <v>5470</v>
      </c>
      <c r="D9" s="1">
        <v>216.6</v>
      </c>
      <c r="E9" s="1">
        <v>287</v>
      </c>
      <c r="F9" s="1">
        <v>1.4</v>
      </c>
      <c r="G9" s="1">
        <v>15316</v>
      </c>
      <c r="H9" s="1">
        <v>0</v>
      </c>
      <c r="I9" s="1">
        <v>-12</v>
      </c>
      <c r="J9" s="1">
        <v>0</v>
      </c>
    </row>
    <row r="10" spans="1:10" ht="12.75">
      <c r="A10" s="1" t="s">
        <v>81</v>
      </c>
      <c r="B10" s="1">
        <v>2</v>
      </c>
      <c r="C10" s="3">
        <v>5470</v>
      </c>
      <c r="D10" s="1">
        <v>216.6</v>
      </c>
      <c r="E10" s="1">
        <v>287</v>
      </c>
      <c r="F10" s="1">
        <v>1.4</v>
      </c>
      <c r="G10" s="1">
        <v>15316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-414300</v>
      </c>
      <c r="F15" s="2">
        <v>1275</v>
      </c>
      <c r="G15" s="2">
        <v>-494200</v>
      </c>
      <c r="H15" s="2">
        <v>3625</v>
      </c>
      <c r="I15" s="2">
        <v>7905000</v>
      </c>
      <c r="J15" s="2">
        <v>3636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-417000</v>
      </c>
      <c r="F16" s="2">
        <v>1060</v>
      </c>
      <c r="G16" s="2">
        <v>331100</v>
      </c>
      <c r="H16" s="2">
        <v>4330</v>
      </c>
      <c r="I16" s="2">
        <v>8239000</v>
      </c>
      <c r="J16" s="2">
        <v>-1960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-460900</v>
      </c>
      <c r="F17" s="2">
        <v>1272</v>
      </c>
      <c r="G17" s="2">
        <v>1212000</v>
      </c>
      <c r="H17" s="2">
        <v>2534</v>
      </c>
      <c r="I17" s="2">
        <v>9000000</v>
      </c>
      <c r="J17" s="2">
        <v>15460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-580400</v>
      </c>
      <c r="F18" s="2">
        <v>939</v>
      </c>
      <c r="G18" s="2">
        <v>2144000</v>
      </c>
      <c r="H18" s="2">
        <v>376.5</v>
      </c>
      <c r="I18" s="2">
        <v>10240000</v>
      </c>
      <c r="J18" s="2">
        <v>13740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-768400</v>
      </c>
      <c r="F19" s="2">
        <v>1218</v>
      </c>
      <c r="G19" s="2">
        <v>3075000</v>
      </c>
      <c r="H19" s="2">
        <v>12250</v>
      </c>
      <c r="I19" s="2">
        <v>11600000</v>
      </c>
      <c r="J19" s="2">
        <v>482.9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f>-1033000</f>
        <v>-1033000</v>
      </c>
      <c r="F20" s="2">
        <v>-62.71</v>
      </c>
      <c r="G20" s="2">
        <v>4087000</v>
      </c>
      <c r="H20" s="2">
        <v>-3797</v>
      </c>
      <c r="I20" s="2">
        <v>14980000</v>
      </c>
      <c r="J20" s="2">
        <v>1457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-1375000</v>
      </c>
      <c r="F21" s="2">
        <v>1134</v>
      </c>
      <c r="G21" s="2">
        <v>5138000</v>
      </c>
      <c r="H21" s="2">
        <v>1183</v>
      </c>
      <c r="I21" s="2">
        <v>18530000</v>
      </c>
      <c r="J21" s="2">
        <v>9466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-1820000</v>
      </c>
      <c r="F22" s="2">
        <v>396.2</v>
      </c>
      <c r="G22" s="2">
        <v>6180000</v>
      </c>
      <c r="H22" s="2">
        <v>-1637</v>
      </c>
      <c r="I22" s="2">
        <v>22140000</v>
      </c>
      <c r="J22" s="2">
        <v>11480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-50.3925767309065</v>
      </c>
      <c r="B27" s="4">
        <f>-G15/E15</f>
        <v>-1.1928554187786629</v>
      </c>
      <c r="C27" s="1">
        <v>1330</v>
      </c>
      <c r="D27" s="9">
        <v>60</v>
      </c>
      <c r="E27" s="9">
        <f aca="true" t="shared" si="0" ref="E27:E34">-I3</f>
        <v>0</v>
      </c>
      <c r="F27" s="5">
        <f aca="true" t="shared" si="1" ref="F27:F34">G15/(G3*C27)</f>
        <v>-0.02426083490261302</v>
      </c>
      <c r="G27" s="5">
        <f aca="true" t="shared" si="2" ref="G27:G34">-E15/(G3*C27)</f>
        <v>0.020338453865140785</v>
      </c>
      <c r="H27" s="5">
        <f>-I15/(G3*C27*D27)</f>
        <v>-0.006467755966044649</v>
      </c>
      <c r="I27" s="4">
        <f aca="true" t="shared" si="3" ref="I27:I34">-I15/G15</f>
        <v>15.995548360987454</v>
      </c>
    </row>
    <row r="28" spans="1:9" ht="12.75">
      <c r="A28" s="3">
        <f aca="true" t="shared" si="4" ref="A28:A34">G16/9807</f>
        <v>33.7615988579586</v>
      </c>
      <c r="B28" s="4">
        <f aca="true" t="shared" si="5" ref="B28:B34">-G16/E16</f>
        <v>0.7940047961630695</v>
      </c>
      <c r="C28" s="1">
        <f>C27</f>
        <v>1330</v>
      </c>
      <c r="D28" s="9">
        <v>60</v>
      </c>
      <c r="E28" s="9">
        <f t="shared" si="0"/>
        <v>2</v>
      </c>
      <c r="F28" s="5">
        <f t="shared" si="1"/>
        <v>0.016254072108974445</v>
      </c>
      <c r="G28" s="5">
        <f t="shared" si="2"/>
        <v>0.020470999907708683</v>
      </c>
      <c r="H28" s="5">
        <f aca="true" t="shared" si="6" ref="H28:H34">-I16/(G4*C28*D28)</f>
        <v>-0.006741029905659945</v>
      </c>
      <c r="I28" s="4">
        <f t="shared" si="3"/>
        <v>-24.88372093023256</v>
      </c>
    </row>
    <row r="29" spans="1:9" ht="12.75">
      <c r="A29" s="3">
        <f t="shared" si="4"/>
        <v>123.58519424900581</v>
      </c>
      <c r="B29" s="4">
        <f t="shared" si="5"/>
        <v>2.6296376654371882</v>
      </c>
      <c r="C29" s="1">
        <f aca="true" t="shared" si="7" ref="C29:C34">C28</f>
        <v>1330</v>
      </c>
      <c r="D29" s="9">
        <v>60</v>
      </c>
      <c r="E29" s="9">
        <f t="shared" si="0"/>
        <v>4</v>
      </c>
      <c r="F29" s="5">
        <f t="shared" si="1"/>
        <v>0.059498445774923074</v>
      </c>
      <c r="G29" s="5">
        <f t="shared" si="2"/>
        <v>0.022626100377608947</v>
      </c>
      <c r="H29" s="5">
        <f t="shared" si="6"/>
        <v>-0.007363669031549886</v>
      </c>
      <c r="I29" s="4">
        <f t="shared" si="3"/>
        <v>-7.425742574257426</v>
      </c>
    </row>
    <row r="30" spans="1:9" ht="12.75">
      <c r="A30" s="3">
        <f t="shared" si="4"/>
        <v>218.61935352299378</v>
      </c>
      <c r="B30" s="8">
        <f t="shared" si="5"/>
        <v>3.694004135079256</v>
      </c>
      <c r="C30" s="1">
        <f t="shared" si="7"/>
        <v>1330</v>
      </c>
      <c r="D30" s="9">
        <v>60</v>
      </c>
      <c r="E30" s="9">
        <f t="shared" si="0"/>
        <v>6</v>
      </c>
      <c r="F30" s="5">
        <f t="shared" si="1"/>
        <v>0.10525137602428636</v>
      </c>
      <c r="G30" s="5">
        <f t="shared" si="2"/>
        <v>0.028492490039410356</v>
      </c>
      <c r="H30" s="5">
        <f t="shared" si="6"/>
        <v>-0.00837821898700787</v>
      </c>
      <c r="I30" s="4">
        <f t="shared" si="3"/>
        <v>-4.776119402985074</v>
      </c>
    </row>
    <row r="31" spans="1:9" ht="12.75">
      <c r="A31" s="3">
        <f t="shared" si="4"/>
        <v>313.5515448149281</v>
      </c>
      <c r="B31" s="7">
        <f t="shared" si="5"/>
        <v>4.001821967725143</v>
      </c>
      <c r="C31" s="1">
        <f t="shared" si="7"/>
        <v>1330</v>
      </c>
      <c r="D31" s="9">
        <v>60</v>
      </c>
      <c r="E31" s="10">
        <f t="shared" si="0"/>
        <v>8</v>
      </c>
      <c r="F31" s="5">
        <f t="shared" si="1"/>
        <v>0.15095521514677265</v>
      </c>
      <c r="G31" s="5">
        <f t="shared" si="2"/>
        <v>0.037721621892286214</v>
      </c>
      <c r="H31" s="5">
        <f t="shared" si="6"/>
        <v>-0.009490951196219852</v>
      </c>
      <c r="I31" s="4">
        <f t="shared" si="3"/>
        <v>-3.772357723577236</v>
      </c>
    </row>
    <row r="32" spans="1:9" ht="12.75">
      <c r="A32" s="3">
        <f t="shared" si="4"/>
        <v>416.7431426532069</v>
      </c>
      <c r="B32" s="8">
        <f t="shared" si="5"/>
        <v>3.9564375605033884</v>
      </c>
      <c r="C32" s="1">
        <f t="shared" si="7"/>
        <v>1330</v>
      </c>
      <c r="D32" s="9">
        <v>60</v>
      </c>
      <c r="E32" s="9">
        <f t="shared" si="0"/>
        <v>10</v>
      </c>
      <c r="F32" s="5">
        <f t="shared" si="1"/>
        <v>0.20063543554629587</v>
      </c>
      <c r="G32" s="5">
        <f t="shared" si="2"/>
        <v>0.05071113406394021</v>
      </c>
      <c r="H32" s="5">
        <f t="shared" si="6"/>
        <v>-0.01225641801029081</v>
      </c>
      <c r="I32" s="4">
        <f t="shared" si="3"/>
        <v>-3.6652801565940787</v>
      </c>
    </row>
    <row r="33" spans="1:9" ht="12.75">
      <c r="A33" s="3">
        <f t="shared" si="4"/>
        <v>523.9114917915774</v>
      </c>
      <c r="B33" s="4">
        <f t="shared" si="5"/>
        <v>3.736727272727273</v>
      </c>
      <c r="C33" s="1">
        <f t="shared" si="7"/>
        <v>1330</v>
      </c>
      <c r="D33" s="9">
        <v>60</v>
      </c>
      <c r="E33" s="9">
        <f t="shared" si="0"/>
        <v>12</v>
      </c>
      <c r="F33" s="5">
        <f t="shared" si="1"/>
        <v>0.25223020989402206</v>
      </c>
      <c r="G33" s="5">
        <f t="shared" si="2"/>
        <v>0.06750029945587395</v>
      </c>
      <c r="H33" s="5">
        <f t="shared" si="6"/>
        <v>-0.015160976350513264</v>
      </c>
      <c r="I33" s="4">
        <f t="shared" si="3"/>
        <v>-3.6064616582327753</v>
      </c>
    </row>
    <row r="34" spans="1:9" ht="12.75">
      <c r="A34" s="3">
        <f t="shared" si="4"/>
        <v>630.1621290914653</v>
      </c>
      <c r="B34" s="4">
        <f t="shared" si="5"/>
        <v>3.3956043956043955</v>
      </c>
      <c r="C34" s="1">
        <f t="shared" si="7"/>
        <v>1330</v>
      </c>
      <c r="D34" s="9">
        <v>60</v>
      </c>
      <c r="E34" s="9">
        <f t="shared" si="0"/>
        <v>14</v>
      </c>
      <c r="F34" s="5">
        <f t="shared" si="1"/>
        <v>0.3033831640998553</v>
      </c>
      <c r="G34" s="5">
        <f t="shared" si="2"/>
        <v>0.08934585091613861</v>
      </c>
      <c r="H34" s="5">
        <f t="shared" si="6"/>
        <v>-0.01811462581761272</v>
      </c>
      <c r="I34" s="4">
        <f t="shared" si="3"/>
        <v>-3.5825242718446604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0.00023944343238800666</v>
      </c>
      <c r="G37" s="15">
        <f>INDEX(LINEST(G27:G34,$E27:$E34^{1,2}),1)</f>
        <v>0.00045339162179971435</v>
      </c>
      <c r="H37" s="15">
        <f>INDEX(LINEST(H27:H34,$E27:$E34^{1,2}),1)</f>
        <v>-6.811393854183646E-05</v>
      </c>
    </row>
    <row r="38" spans="5:8" ht="12.75">
      <c r="E38" s="1" t="s">
        <v>282</v>
      </c>
      <c r="F38" s="15">
        <f>INDEX(LINEST(F27:F34,$E27:$E34^{1,2}),2)</f>
        <v>0.020115074627396007</v>
      </c>
      <c r="G38" s="15">
        <f>INDEX(LINEST(G27:G34,$E27:$E34^{1,2}),2)</f>
        <v>-0.0015160391932336156</v>
      </c>
      <c r="H38" s="15">
        <f>INDEX(LINEST(H27:H34,$E27:$E34^{1,2}),2)</f>
        <v>0.00012372132809358025</v>
      </c>
    </row>
    <row r="39" spans="5:8" ht="12.75">
      <c r="E39" s="1" t="s">
        <v>283</v>
      </c>
      <c r="F39" s="15">
        <f>INDEX(LINEST(F27:F34,$E27:$E34^{1,2}),3)</f>
        <v>-0.02457317719736793</v>
      </c>
      <c r="G39" s="15">
        <f>INDEX(LINEST(G27:G34,$E27:$E34^{1,2}),3)</f>
        <v>0.02102572964141878</v>
      </c>
      <c r="H39" s="15">
        <f>INDEX(LINEST(H27:H34,$E27:$E34^{1,2}),3)</f>
        <v>-0.006594779256838886</v>
      </c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83</v>
      </c>
      <c r="B3" s="1">
        <v>2.5</v>
      </c>
      <c r="C3" s="3">
        <v>3420</v>
      </c>
      <c r="D3" s="1">
        <v>219.6</v>
      </c>
      <c r="E3" s="1">
        <v>287</v>
      </c>
      <c r="F3" s="1">
        <v>1.4</v>
      </c>
      <c r="G3" s="1">
        <v>14963</v>
      </c>
      <c r="H3" s="1">
        <v>0</v>
      </c>
      <c r="I3" s="1">
        <v>0</v>
      </c>
      <c r="J3" s="1">
        <v>0</v>
      </c>
    </row>
    <row r="4" spans="1:10" ht="12.75">
      <c r="A4" s="1" t="s">
        <v>84</v>
      </c>
      <c r="B4" s="1">
        <v>2.5</v>
      </c>
      <c r="C4" s="3">
        <v>3420</v>
      </c>
      <c r="D4" s="1">
        <v>219.6</v>
      </c>
      <c r="E4" s="1">
        <v>287</v>
      </c>
      <c r="F4" s="1">
        <v>1.4</v>
      </c>
      <c r="G4" s="1">
        <v>14963</v>
      </c>
      <c r="H4" s="1">
        <v>0</v>
      </c>
      <c r="I4" s="1">
        <v>-2</v>
      </c>
      <c r="J4" s="1">
        <v>0</v>
      </c>
    </row>
    <row r="5" spans="1:10" ht="12.75">
      <c r="A5" s="1" t="s">
        <v>85</v>
      </c>
      <c r="B5" s="1">
        <v>2.5</v>
      </c>
      <c r="C5" s="3">
        <v>3420</v>
      </c>
      <c r="D5" s="1">
        <v>219.6</v>
      </c>
      <c r="E5" s="1">
        <v>287</v>
      </c>
      <c r="F5" s="1">
        <v>1.4</v>
      </c>
      <c r="G5" s="1">
        <v>14963</v>
      </c>
      <c r="H5" s="1">
        <v>0</v>
      </c>
      <c r="I5" s="1">
        <v>-4</v>
      </c>
      <c r="J5" s="1">
        <v>0</v>
      </c>
    </row>
    <row r="6" spans="1:10" ht="12.75">
      <c r="A6" s="1" t="s">
        <v>86</v>
      </c>
      <c r="B6" s="1">
        <v>2.5</v>
      </c>
      <c r="C6" s="3">
        <v>3420</v>
      </c>
      <c r="D6" s="1">
        <v>219.6</v>
      </c>
      <c r="E6" s="1">
        <v>287</v>
      </c>
      <c r="F6" s="1">
        <v>1.4</v>
      </c>
      <c r="G6" s="1">
        <v>14963</v>
      </c>
      <c r="H6" s="1">
        <v>0</v>
      </c>
      <c r="I6" s="1">
        <v>-6</v>
      </c>
      <c r="J6" s="1">
        <v>0</v>
      </c>
    </row>
    <row r="7" spans="1:10" ht="12.75">
      <c r="A7" s="1" t="s">
        <v>87</v>
      </c>
      <c r="B7" s="1">
        <v>2.5</v>
      </c>
      <c r="C7" s="3">
        <v>3420</v>
      </c>
      <c r="D7" s="1">
        <v>219.6</v>
      </c>
      <c r="E7" s="1">
        <v>287</v>
      </c>
      <c r="F7" s="1">
        <v>1.4</v>
      </c>
      <c r="G7" s="1">
        <v>14963</v>
      </c>
      <c r="H7" s="1">
        <v>0</v>
      </c>
      <c r="I7" s="1">
        <v>-8</v>
      </c>
      <c r="J7" s="1">
        <v>0</v>
      </c>
    </row>
    <row r="8" spans="1:10" ht="12.75">
      <c r="A8" s="1" t="s">
        <v>90</v>
      </c>
      <c r="B8" s="1">
        <v>2.5</v>
      </c>
      <c r="C8" s="3">
        <v>3420</v>
      </c>
      <c r="D8" s="1">
        <v>219.6</v>
      </c>
      <c r="E8" s="1">
        <v>287</v>
      </c>
      <c r="F8" s="1">
        <v>1.4</v>
      </c>
      <c r="G8" s="1">
        <v>14963</v>
      </c>
      <c r="H8" s="1">
        <v>0</v>
      </c>
      <c r="I8" s="1">
        <v>-10</v>
      </c>
      <c r="J8" s="1">
        <v>0</v>
      </c>
    </row>
    <row r="9" spans="1:10" ht="12.75">
      <c r="A9" s="1" t="s">
        <v>88</v>
      </c>
      <c r="B9" s="1">
        <v>2.5</v>
      </c>
      <c r="C9" s="3">
        <v>3420</v>
      </c>
      <c r="D9" s="1">
        <v>219.6</v>
      </c>
      <c r="E9" s="1">
        <v>287</v>
      </c>
      <c r="F9" s="1">
        <v>1.4</v>
      </c>
      <c r="G9" s="1">
        <v>14963</v>
      </c>
      <c r="H9" s="1">
        <v>0</v>
      </c>
      <c r="I9" s="1">
        <v>-12</v>
      </c>
      <c r="J9" s="1">
        <v>0</v>
      </c>
    </row>
    <row r="10" spans="1:10" ht="12.75">
      <c r="A10" s="1" t="s">
        <v>89</v>
      </c>
      <c r="B10" s="1">
        <v>2.5</v>
      </c>
      <c r="C10" s="3">
        <v>3420</v>
      </c>
      <c r="D10" s="1">
        <v>219.6</v>
      </c>
      <c r="E10" s="1">
        <v>287</v>
      </c>
      <c r="F10" s="1">
        <v>1.4</v>
      </c>
      <c r="G10" s="1">
        <v>14963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-333200</v>
      </c>
      <c r="F15" s="2">
        <v>960</v>
      </c>
      <c r="G15" s="2">
        <v>-508700</v>
      </c>
      <c r="H15" s="2">
        <v>2756</v>
      </c>
      <c r="I15" s="2">
        <v>3768000</v>
      </c>
      <c r="J15" s="2">
        <v>3185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-331600</v>
      </c>
      <c r="F16" s="2">
        <v>705.8</v>
      </c>
      <c r="G16" s="2">
        <v>225800</v>
      </c>
      <c r="H16" s="2">
        <v>2787</v>
      </c>
      <c r="I16" s="2">
        <v>4868000</v>
      </c>
      <c r="J16" s="2">
        <v>-37.91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-369100</v>
      </c>
      <c r="F17" s="2">
        <v>983</v>
      </c>
      <c r="G17" s="2">
        <v>1011000</v>
      </c>
      <c r="H17" s="2">
        <v>418.7</v>
      </c>
      <c r="I17" s="2">
        <v>6382000</v>
      </c>
      <c r="J17" s="2">
        <v>12290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-476100</v>
      </c>
      <c r="F18" s="2">
        <v>375.2</v>
      </c>
      <c r="G18" s="2">
        <v>1845000</v>
      </c>
      <c r="H18" s="2">
        <v>-985.8</v>
      </c>
      <c r="I18" s="2">
        <v>8383000</v>
      </c>
      <c r="J18" s="2">
        <v>9883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-647300</v>
      </c>
      <c r="F19" s="2">
        <v>806.7</v>
      </c>
      <c r="G19" s="2">
        <v>2656000</v>
      </c>
      <c r="H19" s="2">
        <v>5734</v>
      </c>
      <c r="I19" s="2">
        <v>10160000</v>
      </c>
      <c r="J19" s="2">
        <v>2895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-879100</v>
      </c>
      <c r="F20" s="2">
        <v>-61.26</v>
      </c>
      <c r="G20" s="2">
        <v>3505000</v>
      </c>
      <c r="H20" s="2">
        <v>-3790</v>
      </c>
      <c r="I20" s="2">
        <v>13370000</v>
      </c>
      <c r="J20" s="2">
        <v>1636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-1170000</v>
      </c>
      <c r="F21" s="2">
        <v>770.1</v>
      </c>
      <c r="G21" s="2">
        <v>4372000</v>
      </c>
      <c r="H21" s="2">
        <v>-42.72</v>
      </c>
      <c r="I21" s="2">
        <v>16300000</v>
      </c>
      <c r="J21" s="2">
        <v>7990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-1544000</v>
      </c>
      <c r="F22" s="2">
        <v>296.3</v>
      </c>
      <c r="G22" s="2">
        <v>5236000</v>
      </c>
      <c r="H22" s="2">
        <v>-431.7</v>
      </c>
      <c r="I22" s="2">
        <v>19200000</v>
      </c>
      <c r="J22" s="2">
        <v>8294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-51.8711124706842</v>
      </c>
      <c r="B27" s="4">
        <f>-G15/E15</f>
        <v>-1.5267106842737095</v>
      </c>
      <c r="C27" s="1">
        <v>1330</v>
      </c>
      <c r="D27" s="9">
        <v>60</v>
      </c>
      <c r="E27" s="9">
        <f aca="true" t="shared" si="0" ref="E27:E34">-I3</f>
        <v>0</v>
      </c>
      <c r="F27" s="5">
        <f aca="true" t="shared" si="1" ref="F27:F34">G15/(G3*C27)</f>
        <v>-0.02556179930545471</v>
      </c>
      <c r="G27" s="5">
        <f aca="true" t="shared" si="2" ref="G27:G34">-E15/(G3*C27)</f>
        <v>0.016743053918965026</v>
      </c>
      <c r="H27" s="5">
        <f>-I15/(G3*C27*D27)</f>
        <v>-0.003155653619780923</v>
      </c>
      <c r="I27" s="4">
        <f aca="true" t="shared" si="3" ref="I27:I34">-I15/G15</f>
        <v>7.407116178494201</v>
      </c>
    </row>
    <row r="28" spans="1:9" ht="12.75">
      <c r="A28" s="3">
        <f aca="true" t="shared" si="4" ref="A28:A34">G16/9807</f>
        <v>23.024370347710818</v>
      </c>
      <c r="B28" s="4">
        <f aca="true" t="shared" si="5" ref="B28:B34">-G16/E16</f>
        <v>0.6809408926417371</v>
      </c>
      <c r="C28" s="1">
        <f>C27</f>
        <v>1330</v>
      </c>
      <c r="D28" s="9">
        <v>60</v>
      </c>
      <c r="E28" s="9">
        <f t="shared" si="0"/>
        <v>2</v>
      </c>
      <c r="F28" s="5">
        <f t="shared" si="1"/>
        <v>0.01134628323800211</v>
      </c>
      <c r="G28" s="5">
        <f t="shared" si="2"/>
        <v>0.016662655100626658</v>
      </c>
      <c r="H28" s="5">
        <f aca="true" t="shared" si="6" ref="H28:H34">-I16/(G4*C28*D28)</f>
        <v>-0.00407689007990805</v>
      </c>
      <c r="I28" s="4">
        <f t="shared" si="3"/>
        <v>-21.558901682905226</v>
      </c>
    </row>
    <row r="29" spans="1:9" ht="12.75">
      <c r="A29" s="3">
        <f t="shared" si="4"/>
        <v>103.08962985622514</v>
      </c>
      <c r="B29" s="4">
        <f t="shared" si="5"/>
        <v>2.739095096179897</v>
      </c>
      <c r="C29" s="1">
        <f aca="true" t="shared" si="7" ref="C29:C34">C28</f>
        <v>1330</v>
      </c>
      <c r="D29" s="9">
        <v>60</v>
      </c>
      <c r="E29" s="9">
        <f t="shared" si="0"/>
        <v>4</v>
      </c>
      <c r="F29" s="5">
        <f t="shared" si="1"/>
        <v>0.05080200333755595</v>
      </c>
      <c r="G29" s="5">
        <f t="shared" si="2"/>
        <v>0.018547002405432146</v>
      </c>
      <c r="H29" s="5">
        <f t="shared" si="6"/>
        <v>-0.005344846444119387</v>
      </c>
      <c r="I29" s="4">
        <f t="shared" si="3"/>
        <v>-6.312561819980218</v>
      </c>
    </row>
    <row r="30" spans="1:9" ht="12.75">
      <c r="A30" s="3">
        <f t="shared" si="4"/>
        <v>188.13092688895688</v>
      </c>
      <c r="B30" s="8">
        <f t="shared" si="5"/>
        <v>3.8752362948960304</v>
      </c>
      <c r="C30" s="1">
        <f t="shared" si="7"/>
        <v>1330</v>
      </c>
      <c r="D30" s="9">
        <v>60</v>
      </c>
      <c r="E30" s="9">
        <f t="shared" si="0"/>
        <v>6</v>
      </c>
      <c r="F30" s="5">
        <f t="shared" si="1"/>
        <v>0.09270988739642999</v>
      </c>
      <c r="G30" s="5">
        <f t="shared" si="2"/>
        <v>0.02392367338181047</v>
      </c>
      <c r="H30" s="5">
        <f t="shared" si="6"/>
        <v>-0.0070206593138597345</v>
      </c>
      <c r="I30" s="4">
        <f t="shared" si="3"/>
        <v>-4.543631436314363</v>
      </c>
    </row>
    <row r="31" spans="1:9" ht="12.75">
      <c r="A31" s="3">
        <f t="shared" si="4"/>
        <v>270.826960334455</v>
      </c>
      <c r="B31" s="7">
        <f t="shared" si="5"/>
        <v>4.103197898964932</v>
      </c>
      <c r="C31" s="1">
        <f t="shared" si="7"/>
        <v>1330</v>
      </c>
      <c r="D31" s="9">
        <v>60</v>
      </c>
      <c r="E31" s="10">
        <f t="shared" si="0"/>
        <v>8</v>
      </c>
      <c r="F31" s="5">
        <f t="shared" si="1"/>
        <v>0.13346203844169</v>
      </c>
      <c r="G31" s="5">
        <f t="shared" si="2"/>
        <v>0.032526346944015794</v>
      </c>
      <c r="H31" s="5">
        <f t="shared" si="6"/>
        <v>-0.008508874940810558</v>
      </c>
      <c r="I31" s="4">
        <f t="shared" si="3"/>
        <v>-3.825301204819277</v>
      </c>
    </row>
    <row r="32" spans="1:9" ht="12.75">
      <c r="A32" s="3">
        <f t="shared" si="4"/>
        <v>357.39777709799125</v>
      </c>
      <c r="B32" s="8">
        <f t="shared" si="5"/>
        <v>3.9870321920145604</v>
      </c>
      <c r="C32" s="1">
        <f t="shared" si="7"/>
        <v>1330</v>
      </c>
      <c r="D32" s="9">
        <v>60</v>
      </c>
      <c r="E32" s="9">
        <f t="shared" si="0"/>
        <v>10</v>
      </c>
      <c r="F32" s="5">
        <f t="shared" si="1"/>
        <v>0.17612366142248626</v>
      </c>
      <c r="G32" s="5">
        <f t="shared" si="2"/>
        <v>0.044174125750786775</v>
      </c>
      <c r="H32" s="5">
        <f t="shared" si="6"/>
        <v>-0.01119721042899972</v>
      </c>
      <c r="I32" s="4">
        <f t="shared" si="3"/>
        <v>-3.8145506419400856</v>
      </c>
    </row>
    <row r="33" spans="1:9" ht="12.75">
      <c r="A33" s="3">
        <f t="shared" si="4"/>
        <v>445.80401753849293</v>
      </c>
      <c r="B33" s="4">
        <f t="shared" si="5"/>
        <v>3.736752136752137</v>
      </c>
      <c r="C33" s="1">
        <f t="shared" si="7"/>
        <v>1330</v>
      </c>
      <c r="D33" s="9">
        <v>60</v>
      </c>
      <c r="E33" s="9">
        <f t="shared" si="0"/>
        <v>12</v>
      </c>
      <c r="F33" s="5">
        <f t="shared" si="1"/>
        <v>0.21968977110958912</v>
      </c>
      <c r="G33" s="5">
        <f t="shared" si="2"/>
        <v>0.058791635909931216</v>
      </c>
      <c r="H33" s="5">
        <f t="shared" si="6"/>
        <v>-0.013651049363701977</v>
      </c>
      <c r="I33" s="4">
        <f t="shared" si="3"/>
        <v>-3.728270814272644</v>
      </c>
    </row>
    <row r="34" spans="1:9" ht="12.75">
      <c r="A34" s="3">
        <f t="shared" si="4"/>
        <v>533.9043540328337</v>
      </c>
      <c r="B34" s="4">
        <f t="shared" si="5"/>
        <v>3.3911917098445596</v>
      </c>
      <c r="C34" s="1">
        <f t="shared" si="7"/>
        <v>1330</v>
      </c>
      <c r="D34" s="9">
        <v>60</v>
      </c>
      <c r="E34" s="9">
        <f t="shared" si="0"/>
        <v>14</v>
      </c>
      <c r="F34" s="5">
        <f t="shared" si="1"/>
        <v>0.26310513301230753</v>
      </c>
      <c r="G34" s="5">
        <f t="shared" si="2"/>
        <v>0.07758485969652461</v>
      </c>
      <c r="H34" s="5">
        <f t="shared" si="6"/>
        <v>-0.016079763667673493</v>
      </c>
      <c r="I34" s="4">
        <f t="shared" si="3"/>
        <v>-3.6669213139801373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0.00012232554587029016</v>
      </c>
      <c r="G37" s="15">
        <f>INDEX(LINEST(G27:G34,$E27:$E34^{1,2}),1)</f>
        <v>0.0003948455360434482</v>
      </c>
      <c r="H37" s="15">
        <f>INDEX(LINEST(H27:H34,$E27:$E34^{1,2}),1)</f>
        <v>-3.7354194290300836E-05</v>
      </c>
    </row>
    <row r="38" spans="5:8" ht="12.75">
      <c r="E38" s="1" t="s">
        <v>282</v>
      </c>
      <c r="F38" s="15">
        <f>INDEX(LINEST(F27:F34,$E27:$E34^{1,2}),2)</f>
        <v>0.018996389327353563</v>
      </c>
      <c r="G38" s="15">
        <f>INDEX(LINEST(G27:G34,$E27:$E34^{1,2}),2)</f>
        <v>-0.0012300899564671485</v>
      </c>
      <c r="H38" s="15">
        <f>INDEX(LINEST(H27:H34,$E27:$E34^{1,2}),2)</f>
        <v>-0.0004138560081251304</v>
      </c>
    </row>
    <row r="39" spans="5:8" ht="12.75">
      <c r="E39" s="1" t="s">
        <v>283</v>
      </c>
      <c r="F39" s="15">
        <f>INDEX(LINEST(F27:F34,$E27:$E34^{1,2}),3)</f>
        <v>-0.026327891170819476</v>
      </c>
      <c r="G39" s="15">
        <f>INDEX(LINEST(G27:G34,$E27:$E34^{1,2}),3)</f>
        <v>0.017090611310740248</v>
      </c>
      <c r="H39" s="15">
        <f>INDEX(LINEST(H27:H34,$E27:$E34^{1,2}),3)</f>
        <v>-0.0031175828251597594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91</v>
      </c>
      <c r="B3" s="1">
        <v>3</v>
      </c>
      <c r="C3" s="3">
        <v>2150</v>
      </c>
      <c r="D3" s="1">
        <v>222.6</v>
      </c>
      <c r="E3" s="1">
        <v>287</v>
      </c>
      <c r="F3" s="1">
        <v>1.4</v>
      </c>
      <c r="G3" s="1">
        <v>13545</v>
      </c>
      <c r="H3" s="1">
        <v>0</v>
      </c>
      <c r="I3" s="1">
        <v>0</v>
      </c>
      <c r="J3" s="1">
        <v>0</v>
      </c>
    </row>
    <row r="4" spans="1:10" ht="12.75">
      <c r="A4" s="1" t="s">
        <v>92</v>
      </c>
      <c r="B4" s="1">
        <v>3</v>
      </c>
      <c r="C4" s="3">
        <v>2150</v>
      </c>
      <c r="D4" s="1">
        <v>222.6</v>
      </c>
      <c r="E4" s="1">
        <v>287</v>
      </c>
      <c r="F4" s="1">
        <v>1.4</v>
      </c>
      <c r="G4" s="1">
        <v>13545</v>
      </c>
      <c r="H4" s="1">
        <v>0</v>
      </c>
      <c r="I4" s="1">
        <v>-2</v>
      </c>
      <c r="J4" s="1">
        <v>0</v>
      </c>
    </row>
    <row r="5" spans="1:10" ht="12.75">
      <c r="A5" s="1" t="s">
        <v>93</v>
      </c>
      <c r="B5" s="1">
        <v>3</v>
      </c>
      <c r="C5" s="3">
        <v>2150</v>
      </c>
      <c r="D5" s="1">
        <v>222.6</v>
      </c>
      <c r="E5" s="1">
        <v>287</v>
      </c>
      <c r="F5" s="1">
        <v>1.4</v>
      </c>
      <c r="G5" s="1">
        <v>13545</v>
      </c>
      <c r="H5" s="1">
        <v>0</v>
      </c>
      <c r="I5" s="1">
        <v>-4</v>
      </c>
      <c r="J5" s="1">
        <v>0</v>
      </c>
    </row>
    <row r="6" spans="1:10" ht="12.75">
      <c r="A6" s="1" t="s">
        <v>94</v>
      </c>
      <c r="B6" s="1">
        <v>3</v>
      </c>
      <c r="C6" s="3">
        <v>2150</v>
      </c>
      <c r="D6" s="1">
        <v>222.6</v>
      </c>
      <c r="E6" s="1">
        <v>287</v>
      </c>
      <c r="F6" s="1">
        <v>1.4</v>
      </c>
      <c r="G6" s="1">
        <v>13545</v>
      </c>
      <c r="H6" s="1">
        <v>0</v>
      </c>
      <c r="I6" s="1">
        <v>-6</v>
      </c>
      <c r="J6" s="1">
        <v>0</v>
      </c>
    </row>
    <row r="7" spans="1:10" ht="12.75">
      <c r="A7" s="1" t="s">
        <v>95</v>
      </c>
      <c r="B7" s="1">
        <v>3</v>
      </c>
      <c r="C7" s="3">
        <v>2150</v>
      </c>
      <c r="D7" s="1">
        <v>222.6</v>
      </c>
      <c r="E7" s="1">
        <v>287</v>
      </c>
      <c r="F7" s="1">
        <v>1.4</v>
      </c>
      <c r="G7" s="1">
        <v>13545</v>
      </c>
      <c r="H7" s="1">
        <v>0</v>
      </c>
      <c r="I7" s="1">
        <v>-8</v>
      </c>
      <c r="J7" s="1">
        <v>0</v>
      </c>
    </row>
    <row r="8" spans="1:10" ht="12.75">
      <c r="A8" s="1" t="s">
        <v>98</v>
      </c>
      <c r="B8" s="1">
        <v>3</v>
      </c>
      <c r="C8" s="3">
        <v>2150</v>
      </c>
      <c r="D8" s="1">
        <v>222.6</v>
      </c>
      <c r="E8" s="1">
        <v>287</v>
      </c>
      <c r="F8" s="1">
        <v>1.4</v>
      </c>
      <c r="G8" s="1">
        <v>13545</v>
      </c>
      <c r="H8" s="1">
        <v>0</v>
      </c>
      <c r="I8" s="1">
        <v>-10</v>
      </c>
      <c r="J8" s="1">
        <v>0</v>
      </c>
    </row>
    <row r="9" spans="1:10" ht="12.75">
      <c r="A9" s="1" t="s">
        <v>96</v>
      </c>
      <c r="B9" s="1">
        <v>3</v>
      </c>
      <c r="C9" s="3">
        <v>2150</v>
      </c>
      <c r="D9" s="1">
        <v>222.6</v>
      </c>
      <c r="E9" s="1">
        <v>287</v>
      </c>
      <c r="F9" s="1">
        <v>1.4</v>
      </c>
      <c r="G9" s="1">
        <v>13545</v>
      </c>
      <c r="H9" s="1">
        <v>0</v>
      </c>
      <c r="I9" s="1">
        <v>-12</v>
      </c>
      <c r="J9" s="1">
        <v>0</v>
      </c>
    </row>
    <row r="10" spans="1:10" ht="12.75">
      <c r="A10" s="1" t="s">
        <v>97</v>
      </c>
      <c r="B10" s="1">
        <v>3</v>
      </c>
      <c r="C10" s="3">
        <v>2150</v>
      </c>
      <c r="D10" s="1">
        <v>222.6</v>
      </c>
      <c r="E10" s="1">
        <v>287</v>
      </c>
      <c r="F10" s="1">
        <v>1.4</v>
      </c>
      <c r="G10" s="1">
        <v>13545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-258000</v>
      </c>
      <c r="F15" s="2">
        <v>699.2</v>
      </c>
      <c r="G15" s="2">
        <v>-434100</v>
      </c>
      <c r="H15" s="2">
        <v>2201</v>
      </c>
      <c r="I15" s="2">
        <v>1756000</v>
      </c>
      <c r="J15" s="2">
        <v>2580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-254700</v>
      </c>
      <c r="F16" s="2">
        <v>465.6</v>
      </c>
      <c r="G16" s="2">
        <v>163800</v>
      </c>
      <c r="H16" s="2">
        <v>1804</v>
      </c>
      <c r="I16" s="2">
        <v>3012000</v>
      </c>
      <c r="J16" s="2">
        <v>1153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-285300</v>
      </c>
      <c r="F17" s="2">
        <v>759.7</v>
      </c>
      <c r="G17" s="2">
        <v>803600</v>
      </c>
      <c r="H17" s="2">
        <v>-1297</v>
      </c>
      <c r="I17" s="2">
        <v>4516000</v>
      </c>
      <c r="J17" s="2">
        <v>8649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-370800</v>
      </c>
      <c r="F18" s="2">
        <v>453.7</v>
      </c>
      <c r="G18" s="2">
        <v>1473000</v>
      </c>
      <c r="H18" s="2">
        <v>-572.9</v>
      </c>
      <c r="I18" s="2">
        <v>6461000</v>
      </c>
      <c r="J18" s="2">
        <v>9399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-510500</v>
      </c>
      <c r="F19" s="2">
        <v>548.1</v>
      </c>
      <c r="G19" s="2">
        <v>2117000</v>
      </c>
      <c r="H19" s="2">
        <v>4305</v>
      </c>
      <c r="I19" s="2">
        <v>7934000</v>
      </c>
      <c r="J19" s="2">
        <v>3671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-697900</v>
      </c>
      <c r="F20" s="2">
        <v>-69.62</v>
      </c>
      <c r="G20" s="2">
        <v>2786000</v>
      </c>
      <c r="H20" s="2">
        <v>-3994</v>
      </c>
      <c r="I20" s="2">
        <v>10420000</v>
      </c>
      <c r="J20" s="2">
        <v>1386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-930600</v>
      </c>
      <c r="F21" s="2">
        <v>512.2</v>
      </c>
      <c r="G21" s="2">
        <v>3471000</v>
      </c>
      <c r="H21" s="2">
        <v>-585.3</v>
      </c>
      <c r="I21" s="2">
        <v>12730000</v>
      </c>
      <c r="J21" s="2">
        <v>6276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-1227000</v>
      </c>
      <c r="F22" s="2">
        <v>229.8</v>
      </c>
      <c r="G22" s="2">
        <v>4167000</v>
      </c>
      <c r="H22" s="2">
        <v>9.228</v>
      </c>
      <c r="I22" s="2">
        <v>14980000</v>
      </c>
      <c r="J22" s="2">
        <v>5675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-44.26430100948302</v>
      </c>
      <c r="B27" s="4">
        <f>-G15/E15</f>
        <v>-1.6825581395348836</v>
      </c>
      <c r="C27" s="1">
        <v>1330</v>
      </c>
      <c r="D27" s="9">
        <v>60</v>
      </c>
      <c r="E27" s="9">
        <f aca="true" t="shared" si="0" ref="E27:E34">-I3</f>
        <v>0</v>
      </c>
      <c r="F27" s="5">
        <f aca="true" t="shared" si="1" ref="F27:F34">G15/(G3*C27)</f>
        <v>-0.024096786817542196</v>
      </c>
      <c r="G27" s="5">
        <f aca="true" t="shared" si="2" ref="G27:G34">-E15/(G3*C27)</f>
        <v>0.014321518080916577</v>
      </c>
      <c r="H27" s="5">
        <f>-I15/(G3*C27*D27)</f>
        <v>-0.00162458564277064</v>
      </c>
      <c r="I27" s="4">
        <f aca="true" t="shared" si="3" ref="I27:I34">-I15/G15</f>
        <v>4.045150886892421</v>
      </c>
    </row>
    <row r="28" spans="1:9" ht="12.75">
      <c r="A28" s="3">
        <f aca="true" t="shared" si="4" ref="A28:A34">G16/9807</f>
        <v>16.70235546038544</v>
      </c>
      <c r="B28" s="4">
        <f aca="true" t="shared" si="5" ref="B28:B34">-G16/E16</f>
        <v>0.6431095406360424</v>
      </c>
      <c r="C28" s="1">
        <f>C27</f>
        <v>1330</v>
      </c>
      <c r="D28" s="9">
        <v>60</v>
      </c>
      <c r="E28" s="9">
        <f t="shared" si="0"/>
        <v>2</v>
      </c>
      <c r="F28" s="5">
        <f t="shared" si="1"/>
        <v>0.00909249868858192</v>
      </c>
      <c r="G28" s="5">
        <f t="shared" si="2"/>
        <v>0.014138335872904853</v>
      </c>
      <c r="H28" s="5">
        <f aca="true" t="shared" si="6" ref="H28:H34">-I16/(G4*C28*D28)</f>
        <v>-0.0027865899521783417</v>
      </c>
      <c r="I28" s="4">
        <f t="shared" si="3"/>
        <v>-18.388278388278387</v>
      </c>
    </row>
    <row r="29" spans="1:9" ht="12.75">
      <c r="A29" s="3">
        <f t="shared" si="4"/>
        <v>81.94147037830122</v>
      </c>
      <c r="B29" s="4">
        <f t="shared" si="5"/>
        <v>2.816684192078514</v>
      </c>
      <c r="C29" s="1">
        <f aca="true" t="shared" si="7" ref="C29:C34">C28</f>
        <v>1330</v>
      </c>
      <c r="D29" s="9">
        <v>60</v>
      </c>
      <c r="E29" s="9">
        <f t="shared" si="0"/>
        <v>4</v>
      </c>
      <c r="F29" s="5">
        <f t="shared" si="1"/>
        <v>0.04460764313885489</v>
      </c>
      <c r="G29" s="5">
        <f t="shared" si="2"/>
        <v>0.015836934529013563</v>
      </c>
      <c r="H29" s="5">
        <f t="shared" si="6"/>
        <v>-0.004178034602934061</v>
      </c>
      <c r="I29" s="4">
        <f t="shared" si="3"/>
        <v>-5.619711299153808</v>
      </c>
    </row>
    <row r="30" spans="1:9" ht="12.75">
      <c r="A30" s="3">
        <f t="shared" si="4"/>
        <v>150.1988375650046</v>
      </c>
      <c r="B30" s="8">
        <f t="shared" si="5"/>
        <v>3.972491909385113</v>
      </c>
      <c r="C30" s="1">
        <f t="shared" si="7"/>
        <v>1330</v>
      </c>
      <c r="D30" s="9">
        <v>60</v>
      </c>
      <c r="E30" s="9">
        <f t="shared" si="0"/>
        <v>6</v>
      </c>
      <c r="F30" s="5">
        <f t="shared" si="1"/>
        <v>0.08176587648523302</v>
      </c>
      <c r="G30" s="5">
        <f t="shared" si="2"/>
        <v>0.020583019009317312</v>
      </c>
      <c r="H30" s="5">
        <f t="shared" si="6"/>
        <v>-0.005977475989715892</v>
      </c>
      <c r="I30" s="4">
        <f t="shared" si="3"/>
        <v>-4.386286490156144</v>
      </c>
    </row>
    <row r="31" spans="1:9" ht="12.75">
      <c r="A31" s="3">
        <f t="shared" si="4"/>
        <v>215.86621800754563</v>
      </c>
      <c r="B31" s="7">
        <f t="shared" si="5"/>
        <v>4.146914789422135</v>
      </c>
      <c r="C31" s="1">
        <f t="shared" si="7"/>
        <v>1330</v>
      </c>
      <c r="D31" s="9">
        <v>60</v>
      </c>
      <c r="E31" s="10">
        <f t="shared" si="0"/>
        <v>8</v>
      </c>
      <c r="F31" s="5">
        <f t="shared" si="1"/>
        <v>0.11751416192752091</v>
      </c>
      <c r="G31" s="5">
        <f t="shared" si="2"/>
        <v>0.028337732481813614</v>
      </c>
      <c r="H31" s="5">
        <f t="shared" si="6"/>
        <v>-0.007340240597803109</v>
      </c>
      <c r="I31" s="4">
        <f t="shared" si="3"/>
        <v>-3.747756258856873</v>
      </c>
    </row>
    <row r="32" spans="1:9" ht="12.75">
      <c r="A32" s="3">
        <f t="shared" si="4"/>
        <v>284.08279800142753</v>
      </c>
      <c r="B32" s="8">
        <f t="shared" si="5"/>
        <v>3.99197592778335</v>
      </c>
      <c r="C32" s="1">
        <f t="shared" si="7"/>
        <v>1330</v>
      </c>
      <c r="D32" s="9">
        <v>60</v>
      </c>
      <c r="E32" s="9">
        <f t="shared" si="0"/>
        <v>10</v>
      </c>
      <c r="F32" s="5">
        <f t="shared" si="1"/>
        <v>0.1546501913698976</v>
      </c>
      <c r="G32" s="5">
        <f t="shared" si="2"/>
        <v>0.03874026150647938</v>
      </c>
      <c r="H32" s="5">
        <f t="shared" si="6"/>
        <v>-0.00964019498728364</v>
      </c>
      <c r="I32" s="4">
        <f t="shared" si="3"/>
        <v>-3.7401292175161522</v>
      </c>
    </row>
    <row r="33" spans="1:9" ht="12.75">
      <c r="A33" s="3">
        <f t="shared" si="4"/>
        <v>353.93086570816763</v>
      </c>
      <c r="B33" s="4">
        <f t="shared" si="5"/>
        <v>3.729851708575113</v>
      </c>
      <c r="C33" s="1">
        <f t="shared" si="7"/>
        <v>1330</v>
      </c>
      <c r="D33" s="9">
        <v>60</v>
      </c>
      <c r="E33" s="9">
        <f t="shared" si="0"/>
        <v>12</v>
      </c>
      <c r="F33" s="5">
        <f t="shared" si="1"/>
        <v>0.19267437697233117</v>
      </c>
      <c r="G33" s="5">
        <f t="shared" si="2"/>
        <v>0.05165738265930607</v>
      </c>
      <c r="H33" s="5">
        <f t="shared" si="6"/>
        <v>-0.011777320747420415</v>
      </c>
      <c r="I33" s="4">
        <f t="shared" si="3"/>
        <v>-3.6675309709017574</v>
      </c>
    </row>
    <row r="34" spans="1:9" ht="12.75">
      <c r="A34" s="3">
        <f t="shared" si="4"/>
        <v>424.9005812174977</v>
      </c>
      <c r="B34" s="4">
        <f t="shared" si="5"/>
        <v>3.3960880195599024</v>
      </c>
      <c r="C34" s="1">
        <f t="shared" si="7"/>
        <v>1330</v>
      </c>
      <c r="D34" s="9">
        <v>60</v>
      </c>
      <c r="E34" s="9">
        <f t="shared" si="0"/>
        <v>14</v>
      </c>
      <c r="F34" s="5">
        <f t="shared" si="1"/>
        <v>0.2313091699348038</v>
      </c>
      <c r="G34" s="5">
        <f t="shared" si="2"/>
        <v>0.06811047552435907</v>
      </c>
      <c r="H34" s="5">
        <f t="shared" si="6"/>
        <v>-0.01385893674755364</v>
      </c>
      <c r="I34" s="4">
        <f t="shared" si="3"/>
        <v>-3.594912407007439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8.6428365910294E-05</v>
      </c>
      <c r="G37" s="15">
        <f>INDEX(LINEST(G27:G34,$E27:$E34^{1,2}),1)</f>
        <v>0.0003489350122128081</v>
      </c>
      <c r="H37" s="15">
        <f>INDEX(LINEST(H27:H34,$E27:$E34^{1,2}),1)</f>
        <v>-2.2180499588721162E-05</v>
      </c>
    </row>
    <row r="38" spans="5:8" ht="12.75">
      <c r="E38" s="1" t="s">
        <v>282</v>
      </c>
      <c r="F38" s="15">
        <f>INDEX(LINEST(F27:F34,$E27:$E34^{1,2}),2)</f>
        <v>0.017073497036902214</v>
      </c>
      <c r="G38" s="15">
        <f>INDEX(LINEST(G27:G34,$E27:$E34^{1,2}),2)</f>
        <v>-0.0010720983231162352</v>
      </c>
      <c r="H38" s="15">
        <f>INDEX(LINEST(H27:H34,$E27:$E34^{1,2}),2)</f>
        <v>-0.0005724691811794947</v>
      </c>
    </row>
    <row r="39" spans="5:8" ht="12.75">
      <c r="E39" s="1" t="s">
        <v>283</v>
      </c>
      <c r="F39" s="15">
        <f>INDEX(LINEST(F27:F34,$E27:$E34^{1,2}),3)</f>
        <v>-0.024624823409575947</v>
      </c>
      <c r="G39" s="15">
        <f>INDEX(LINEST(G27:G34,$E27:$E34^{1,2}),3)</f>
        <v>0.014544944864930884</v>
      </c>
      <c r="H39" s="15">
        <f>INDEX(LINEST(H27:H34,$E27:$E34^{1,2}),3)</f>
        <v>-0.0015880031689905233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20" width="16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99</v>
      </c>
      <c r="B3" s="1">
        <v>4</v>
      </c>
      <c r="C3" s="3">
        <v>1170</v>
      </c>
      <c r="D3" s="1">
        <v>226.6</v>
      </c>
      <c r="E3" s="1">
        <v>287</v>
      </c>
      <c r="F3" s="1">
        <v>1.4</v>
      </c>
      <c r="G3" s="1">
        <v>13104</v>
      </c>
      <c r="H3" s="1">
        <v>0</v>
      </c>
      <c r="I3" s="1">
        <v>-1</v>
      </c>
      <c r="J3" s="1">
        <v>0</v>
      </c>
    </row>
    <row r="4" spans="1:10" ht="12.75">
      <c r="A4" s="1" t="s">
        <v>100</v>
      </c>
      <c r="B4" s="1">
        <v>4</v>
      </c>
      <c r="C4" s="3">
        <v>1170</v>
      </c>
      <c r="D4" s="1">
        <v>226.6</v>
      </c>
      <c r="E4" s="1">
        <v>287</v>
      </c>
      <c r="F4" s="1">
        <v>1.4</v>
      </c>
      <c r="G4" s="1">
        <v>13104</v>
      </c>
      <c r="H4" s="1">
        <v>0</v>
      </c>
      <c r="I4" s="1">
        <v>-3</v>
      </c>
      <c r="J4" s="1">
        <v>0</v>
      </c>
    </row>
    <row r="5" spans="1:10" ht="12.75">
      <c r="A5" s="1" t="s">
        <v>101</v>
      </c>
      <c r="B5" s="1">
        <v>4</v>
      </c>
      <c r="C5" s="3">
        <v>1170</v>
      </c>
      <c r="D5" s="1">
        <v>226.6</v>
      </c>
      <c r="E5" s="1">
        <v>287</v>
      </c>
      <c r="F5" s="1">
        <v>1.4</v>
      </c>
      <c r="G5" s="1">
        <v>13104</v>
      </c>
      <c r="H5" s="1">
        <v>0</v>
      </c>
      <c r="I5" s="1">
        <v>-5</v>
      </c>
      <c r="J5" s="1">
        <v>0</v>
      </c>
    </row>
    <row r="6" spans="1:10" ht="12.75">
      <c r="A6" s="1" t="s">
        <v>102</v>
      </c>
      <c r="B6" s="1">
        <v>4</v>
      </c>
      <c r="C6" s="3">
        <v>1170</v>
      </c>
      <c r="D6" s="1">
        <v>226.6</v>
      </c>
      <c r="E6" s="1">
        <v>287</v>
      </c>
      <c r="F6" s="1">
        <v>1.4</v>
      </c>
      <c r="G6" s="1">
        <v>13104</v>
      </c>
      <c r="H6" s="1">
        <v>0</v>
      </c>
      <c r="I6" s="1">
        <v>-7</v>
      </c>
      <c r="J6" s="1">
        <v>0</v>
      </c>
    </row>
    <row r="7" spans="1:10" ht="12.75">
      <c r="A7" s="1" t="s">
        <v>103</v>
      </c>
      <c r="B7" s="1">
        <v>4</v>
      </c>
      <c r="C7" s="3">
        <v>1170</v>
      </c>
      <c r="D7" s="1">
        <v>226.6</v>
      </c>
      <c r="E7" s="1">
        <v>287</v>
      </c>
      <c r="F7" s="1">
        <v>1.4</v>
      </c>
      <c r="G7" s="1">
        <v>13104</v>
      </c>
      <c r="H7" s="1">
        <v>0</v>
      </c>
      <c r="I7" s="1">
        <v>-9</v>
      </c>
      <c r="J7" s="1">
        <v>0</v>
      </c>
    </row>
    <row r="8" spans="1:10" ht="12.75">
      <c r="A8" s="1" t="s">
        <v>104</v>
      </c>
      <c r="B8" s="1">
        <v>4</v>
      </c>
      <c r="C8" s="3">
        <v>1170</v>
      </c>
      <c r="D8" s="1">
        <v>226.6</v>
      </c>
      <c r="E8" s="1">
        <v>287</v>
      </c>
      <c r="F8" s="1">
        <v>1.4</v>
      </c>
      <c r="G8" s="1">
        <v>13104</v>
      </c>
      <c r="H8" s="1">
        <v>0</v>
      </c>
      <c r="I8" s="1">
        <v>-11</v>
      </c>
      <c r="J8" s="1">
        <v>0</v>
      </c>
    </row>
    <row r="9" spans="1:10" ht="12.75">
      <c r="A9" s="1" t="s">
        <v>105</v>
      </c>
      <c r="B9" s="1">
        <v>4</v>
      </c>
      <c r="C9" s="3">
        <v>1170</v>
      </c>
      <c r="D9" s="1">
        <v>226.6</v>
      </c>
      <c r="E9" s="1">
        <v>287</v>
      </c>
      <c r="F9" s="1">
        <v>1.4</v>
      </c>
      <c r="G9" s="1">
        <v>13104</v>
      </c>
      <c r="H9" s="1">
        <v>0</v>
      </c>
      <c r="I9" s="1">
        <v>-13</v>
      </c>
      <c r="J9" s="1">
        <v>0</v>
      </c>
    </row>
    <row r="10" spans="1:10" ht="12.75">
      <c r="A10" s="1" t="s">
        <v>106</v>
      </c>
      <c r="B10" s="1">
        <v>4</v>
      </c>
      <c r="C10" s="3">
        <v>1170</v>
      </c>
      <c r="D10" s="1">
        <v>226.6</v>
      </c>
      <c r="E10" s="1">
        <v>287</v>
      </c>
      <c r="F10" s="1">
        <v>1.4</v>
      </c>
      <c r="G10" s="1">
        <v>13104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-195000</v>
      </c>
      <c r="F15" s="2">
        <v>605.3</v>
      </c>
      <c r="G15" s="2">
        <v>-107400</v>
      </c>
      <c r="H15" s="2">
        <v>152.9</v>
      </c>
      <c r="I15" s="2">
        <v>1310000</v>
      </c>
      <c r="J15" s="2">
        <v>2598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-200900</v>
      </c>
      <c r="F16" s="2">
        <v>18.07</v>
      </c>
      <c r="G16" s="2">
        <v>358500</v>
      </c>
      <c r="H16" s="2">
        <v>-2991</v>
      </c>
      <c r="I16" s="2">
        <v>2138000</v>
      </c>
      <c r="J16" s="2">
        <v>13700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-249200</v>
      </c>
      <c r="F17" s="2">
        <v>478.8</v>
      </c>
      <c r="G17" s="2">
        <v>870600</v>
      </c>
      <c r="H17" s="2">
        <v>5303</v>
      </c>
      <c r="I17" s="2">
        <v>3580000</v>
      </c>
      <c r="J17" s="2">
        <v>-2200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-329300</v>
      </c>
      <c r="F18" s="2">
        <v>472.9</v>
      </c>
      <c r="G18" s="2">
        <v>1383000</v>
      </c>
      <c r="H18" s="2">
        <v>-2424</v>
      </c>
      <c r="I18" s="2">
        <v>5178000</v>
      </c>
      <c r="J18" s="2">
        <v>-4350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-459800</v>
      </c>
      <c r="F19" s="2">
        <v>322.4</v>
      </c>
      <c r="G19" s="2">
        <v>1894000</v>
      </c>
      <c r="H19" s="2">
        <v>66.21</v>
      </c>
      <c r="I19" s="2">
        <v>6272000</v>
      </c>
      <c r="J19" s="2">
        <v>3019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-619600</v>
      </c>
      <c r="F20" s="2">
        <v>262.8</v>
      </c>
      <c r="G20" s="2">
        <v>2432000</v>
      </c>
      <c r="H20" s="2">
        <v>1883</v>
      </c>
      <c r="I20" s="2">
        <v>8216000</v>
      </c>
      <c r="J20" s="2">
        <v>3294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-829800</v>
      </c>
      <c r="F21" s="2">
        <v>-800.3</v>
      </c>
      <c r="G21" s="2">
        <v>2996000</v>
      </c>
      <c r="H21" s="2">
        <v>-10640</v>
      </c>
      <c r="I21" s="2">
        <v>10010000</v>
      </c>
      <c r="J21" s="2">
        <v>22510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-1096000</v>
      </c>
      <c r="F22" s="2">
        <v>138.2</v>
      </c>
      <c r="G22" s="2">
        <v>3568000</v>
      </c>
      <c r="H22" s="2">
        <v>-39.91</v>
      </c>
      <c r="I22" s="2">
        <v>11980000</v>
      </c>
      <c r="J22" s="2">
        <v>3181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-10.951361272560415</v>
      </c>
      <c r="B27" s="4">
        <f>-G15/E15</f>
        <v>-0.5507692307692308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-0.006162383981932854</v>
      </c>
      <c r="G27" s="5">
        <f aca="true" t="shared" si="2" ref="G27:G34">-E15/(G3*C27)</f>
        <v>0.011188686000716076</v>
      </c>
      <c r="H27" s="5">
        <f>-I15/(G3*C27*D27)</f>
        <v>-0.0012527503129006888</v>
      </c>
      <c r="I27" s="4">
        <f aca="true" t="shared" si="3" ref="I27:I34">-I15/G15</f>
        <v>12.197392923649907</v>
      </c>
    </row>
    <row r="28" spans="1:9" ht="12.75">
      <c r="A28" s="3">
        <f aca="true" t="shared" si="4" ref="A28:A34">G16/9807</f>
        <v>36.5555215662282</v>
      </c>
      <c r="B28" s="4">
        <f aca="true" t="shared" si="5" ref="B28:B34">-G16/E16</f>
        <v>1.7844698855151817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0.020569968878239555</v>
      </c>
      <c r="G28" s="5">
        <f t="shared" si="2"/>
        <v>0.011527215474583895</v>
      </c>
      <c r="H28" s="5">
        <f aca="true" t="shared" si="6" ref="H28:H34">-I16/(G4*C28*D28)</f>
        <v>-0.0020445650144898264</v>
      </c>
      <c r="I28" s="4">
        <f t="shared" si="3"/>
        <v>-5.963737796373779</v>
      </c>
    </row>
    <row r="29" spans="1:9" ht="12.75">
      <c r="A29" s="3">
        <f t="shared" si="4"/>
        <v>88.77332517589477</v>
      </c>
      <c r="B29" s="4">
        <f t="shared" si="5"/>
        <v>3.4935794542536116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0.04995317965242777</v>
      </c>
      <c r="G29" s="5">
        <f t="shared" si="2"/>
        <v>0.014298566930145877</v>
      </c>
      <c r="H29" s="5">
        <f t="shared" si="6"/>
        <v>-0.0034235466566293633</v>
      </c>
      <c r="I29" s="4">
        <f t="shared" si="3"/>
        <v>-4.112106593154147</v>
      </c>
    </row>
    <row r="30" spans="1:9" ht="12.75">
      <c r="A30" s="3">
        <f t="shared" si="4"/>
        <v>141.02171918017743</v>
      </c>
      <c r="B30" s="7">
        <f t="shared" si="5"/>
        <v>4.199817795323414</v>
      </c>
      <c r="C30" s="1">
        <f t="shared" si="7"/>
        <v>1330</v>
      </c>
      <c r="D30" s="9">
        <v>60</v>
      </c>
      <c r="E30" s="10">
        <f t="shared" si="0"/>
        <v>7</v>
      </c>
      <c r="F30" s="5">
        <f t="shared" si="1"/>
        <v>0.07935360378969401</v>
      </c>
      <c r="G30" s="5">
        <f t="shared" si="2"/>
        <v>0.01889453487197848</v>
      </c>
      <c r="H30" s="5">
        <f t="shared" si="6"/>
        <v>-0.004951710778778448</v>
      </c>
      <c r="I30" s="4">
        <f t="shared" si="3"/>
        <v>-3.7440347071583515</v>
      </c>
    </row>
    <row r="31" spans="1:9" ht="12.75">
      <c r="A31" s="3">
        <f t="shared" si="4"/>
        <v>193.12735800958498</v>
      </c>
      <c r="B31" s="8">
        <f t="shared" si="5"/>
        <v>4.119182253153545</v>
      </c>
      <c r="C31" s="1">
        <f t="shared" si="7"/>
        <v>1330</v>
      </c>
      <c r="D31" s="9">
        <v>60</v>
      </c>
      <c r="E31" s="11">
        <f t="shared" si="0"/>
        <v>9</v>
      </c>
      <c r="F31" s="5">
        <f t="shared" si="1"/>
        <v>0.1086736988992628</v>
      </c>
      <c r="G31" s="5">
        <f t="shared" si="2"/>
        <v>0.02638234781091924</v>
      </c>
      <c r="H31" s="5">
        <f t="shared" si="6"/>
        <v>-0.00599790073474284</v>
      </c>
      <c r="I31" s="4">
        <f t="shared" si="3"/>
        <v>-3.3115100316789863</v>
      </c>
    </row>
    <row r="32" spans="1:9" ht="12.75">
      <c r="A32" s="3">
        <f t="shared" si="4"/>
        <v>247.9861323544407</v>
      </c>
      <c r="B32" s="8">
        <f t="shared" si="5"/>
        <v>3.925112976113622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0.13954299668585382</v>
      </c>
      <c r="G32" s="5">
        <f t="shared" si="2"/>
        <v>0.03555133254381375</v>
      </c>
      <c r="H32" s="5">
        <f t="shared" si="6"/>
        <v>-0.007856943947169511</v>
      </c>
      <c r="I32" s="4">
        <f t="shared" si="3"/>
        <v>-3.3782894736842106</v>
      </c>
    </row>
    <row r="33" spans="1:9" ht="12.75">
      <c r="A33" s="3">
        <f t="shared" si="4"/>
        <v>305.49607423269094</v>
      </c>
      <c r="B33" s="4">
        <f t="shared" si="5"/>
        <v>3.610508556278621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0.17190411927254032</v>
      </c>
      <c r="G33" s="5">
        <f t="shared" si="2"/>
        <v>0.04761216227381641</v>
      </c>
      <c r="H33" s="5">
        <f t="shared" si="6"/>
        <v>-0.009572542467279309</v>
      </c>
      <c r="I33" s="4">
        <f t="shared" si="3"/>
        <v>-3.3411214953271027</v>
      </c>
    </row>
    <row r="34" spans="1:9" ht="12.75">
      <c r="A34" s="3">
        <f t="shared" si="4"/>
        <v>363.82175996737027</v>
      </c>
      <c r="B34" s="4">
        <f t="shared" si="5"/>
        <v>3.2554744525547443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0.20472426487464082</v>
      </c>
      <c r="G34" s="5">
        <f t="shared" si="2"/>
        <v>0.06288615311171702</v>
      </c>
      <c r="H34" s="5">
        <f t="shared" si="6"/>
        <v>-0.011456449426374238</v>
      </c>
      <c r="I34" s="4">
        <f t="shared" si="3"/>
        <v>-3.35762331838565</v>
      </c>
    </row>
    <row r="36" spans="5:8" ht="12.75">
      <c r="E36" s="1" t="s">
        <v>284</v>
      </c>
      <c r="F36" s="1"/>
      <c r="G36" s="1"/>
      <c r="H36" s="1"/>
    </row>
    <row r="37" spans="5:8" ht="12.75">
      <c r="E37" s="1" t="s">
        <v>281</v>
      </c>
      <c r="F37" s="15">
        <f>INDEX(LINEST(F27:F34,$E27:$E34^{1,2}),1)</f>
        <v>0.00010979495824420696</v>
      </c>
      <c r="G37" s="15">
        <f>INDEX(LINEST(G27:G34,$E27:$E34^{1,2}),1)</f>
        <v>0.000300192172171227</v>
      </c>
      <c r="H37" s="15">
        <f>INDEX(LINEST(H27:H34,$E27:$E34^{1,2}),1)</f>
        <v>-1.7845202794182376E-05</v>
      </c>
    </row>
    <row r="38" spans="5:8" ht="12.75">
      <c r="E38" s="1" t="s">
        <v>282</v>
      </c>
      <c r="F38" s="15">
        <f>INDEX(LINEST(F27:F34,$E27:$E34^{1,2}),2)</f>
        <v>0.013308559478672256</v>
      </c>
      <c r="G38" s="15">
        <f>INDEX(LINEST(G27:G34,$E27:$E34^{1,2}),2)</f>
        <v>-0.0011509728883520496</v>
      </c>
      <c r="H38" s="15">
        <f>INDEX(LINEST(H27:H34,$E27:$E34^{1,2}),2)</f>
        <v>-0.00044907296294693396</v>
      </c>
    </row>
    <row r="39" spans="5:8" ht="12.75">
      <c r="E39" s="1" t="s">
        <v>283</v>
      </c>
      <c r="F39" s="15">
        <f>INDEX(LINEST(F27:F34,$E27:$E34^{1,2}),3)</f>
        <v>-0.01973111627129485</v>
      </c>
      <c r="G39" s="15">
        <f>INDEX(LINEST(G27:G34,$E27:$E34^{1,2}),3)</f>
        <v>0.012234073349473445</v>
      </c>
      <c r="H39" s="15">
        <f>INDEX(LINEST(H27:H34,$E27:$E34^{1,2}),3)</f>
        <v>-0.0007101252262145536</v>
      </c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107</v>
      </c>
      <c r="B3" s="1">
        <v>5</v>
      </c>
      <c r="C3" s="3">
        <v>1010</v>
      </c>
      <c r="D3" s="1">
        <v>227.6</v>
      </c>
      <c r="E3" s="1">
        <v>287</v>
      </c>
      <c r="F3" s="1">
        <v>1.4</v>
      </c>
      <c r="G3" s="1">
        <v>17675</v>
      </c>
      <c r="H3" s="1">
        <v>0</v>
      </c>
      <c r="I3" s="1">
        <v>-1</v>
      </c>
      <c r="J3" s="1">
        <v>0</v>
      </c>
    </row>
    <row r="4" spans="1:10" ht="12.75">
      <c r="A4" s="1" t="s">
        <v>108</v>
      </c>
      <c r="B4" s="1">
        <v>5</v>
      </c>
      <c r="C4" s="3">
        <v>1010</v>
      </c>
      <c r="D4" s="1">
        <v>227.6</v>
      </c>
      <c r="E4" s="1">
        <v>287</v>
      </c>
      <c r="F4" s="1">
        <v>1.4</v>
      </c>
      <c r="G4" s="1">
        <v>17675</v>
      </c>
      <c r="H4" s="1">
        <v>0</v>
      </c>
      <c r="I4" s="1">
        <v>-3</v>
      </c>
      <c r="J4" s="1">
        <v>0</v>
      </c>
    </row>
    <row r="5" spans="1:10" ht="12.75">
      <c r="A5" s="1" t="s">
        <v>109</v>
      </c>
      <c r="B5" s="1">
        <v>5</v>
      </c>
      <c r="C5" s="3">
        <v>1010</v>
      </c>
      <c r="D5" s="1">
        <v>227.6</v>
      </c>
      <c r="E5" s="1">
        <v>287</v>
      </c>
      <c r="F5" s="1">
        <v>1.4</v>
      </c>
      <c r="G5" s="1">
        <v>17675</v>
      </c>
      <c r="H5" s="1">
        <v>0</v>
      </c>
      <c r="I5" s="1">
        <v>-5</v>
      </c>
      <c r="J5" s="1">
        <v>0</v>
      </c>
    </row>
    <row r="6" spans="1:10" ht="12.75">
      <c r="A6" s="1" t="s">
        <v>110</v>
      </c>
      <c r="B6" s="1">
        <v>5</v>
      </c>
      <c r="C6" s="3">
        <v>1010</v>
      </c>
      <c r="D6" s="1">
        <v>227.6</v>
      </c>
      <c r="E6" s="1">
        <v>287</v>
      </c>
      <c r="F6" s="1">
        <v>1.4</v>
      </c>
      <c r="G6" s="1">
        <v>17675</v>
      </c>
      <c r="H6" s="1">
        <v>0</v>
      </c>
      <c r="I6" s="1">
        <v>-7</v>
      </c>
      <c r="J6" s="1">
        <v>0</v>
      </c>
    </row>
    <row r="7" spans="1:10" ht="12.75">
      <c r="A7" s="1" t="s">
        <v>111</v>
      </c>
      <c r="B7" s="1">
        <v>5</v>
      </c>
      <c r="C7" s="3">
        <v>1010</v>
      </c>
      <c r="D7" s="1">
        <v>227.6</v>
      </c>
      <c r="E7" s="1">
        <v>287</v>
      </c>
      <c r="F7" s="1">
        <v>1.4</v>
      </c>
      <c r="G7" s="1">
        <v>17675</v>
      </c>
      <c r="H7" s="1">
        <v>0</v>
      </c>
      <c r="I7" s="1">
        <v>-9</v>
      </c>
      <c r="J7" s="1">
        <v>0</v>
      </c>
    </row>
    <row r="8" spans="1:10" ht="12.75">
      <c r="A8" s="1" t="s">
        <v>112</v>
      </c>
      <c r="B8" s="1">
        <v>5</v>
      </c>
      <c r="C8" s="3">
        <v>1010</v>
      </c>
      <c r="D8" s="1">
        <v>227.6</v>
      </c>
      <c r="E8" s="1">
        <v>287</v>
      </c>
      <c r="F8" s="1">
        <v>1.4</v>
      </c>
      <c r="G8" s="1">
        <v>17675</v>
      </c>
      <c r="H8" s="1">
        <v>0</v>
      </c>
      <c r="I8" s="1">
        <v>-11</v>
      </c>
      <c r="J8" s="1">
        <v>0</v>
      </c>
    </row>
    <row r="9" spans="1:10" ht="12.75">
      <c r="A9" s="1" t="s">
        <v>113</v>
      </c>
      <c r="B9" s="1">
        <v>5</v>
      </c>
      <c r="C9" s="3">
        <v>1010</v>
      </c>
      <c r="D9" s="1">
        <v>227.6</v>
      </c>
      <c r="E9" s="1">
        <v>287</v>
      </c>
      <c r="F9" s="1">
        <v>1.4</v>
      </c>
      <c r="G9" s="1">
        <v>17675</v>
      </c>
      <c r="H9" s="1">
        <v>0</v>
      </c>
      <c r="I9" s="1">
        <v>-13</v>
      </c>
      <c r="J9" s="1">
        <v>0</v>
      </c>
    </row>
    <row r="10" spans="1:10" ht="12.75">
      <c r="A10" s="1" t="s">
        <v>114</v>
      </c>
      <c r="B10" s="1">
        <v>5</v>
      </c>
      <c r="C10" s="3">
        <v>1010</v>
      </c>
      <c r="D10" s="1">
        <v>227.6</v>
      </c>
      <c r="E10" s="1">
        <v>287</v>
      </c>
      <c r="F10" s="1">
        <v>1.4</v>
      </c>
      <c r="G10" s="1">
        <v>17675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-224100</v>
      </c>
      <c r="F15" s="2">
        <v>604.5</v>
      </c>
      <c r="G15" s="2">
        <v>-126900</v>
      </c>
      <c r="H15" s="2">
        <v>-722</v>
      </c>
      <c r="I15" s="2">
        <v>1210000</v>
      </c>
      <c r="J15" s="2">
        <v>2254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-230000</v>
      </c>
      <c r="F16" s="2">
        <v>-40.21</v>
      </c>
      <c r="G16" s="2">
        <v>401800</v>
      </c>
      <c r="H16" s="2">
        <v>-3610</v>
      </c>
      <c r="I16" s="2">
        <v>1803000</v>
      </c>
      <c r="J16" s="2">
        <v>16460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-280900</v>
      </c>
      <c r="F17" s="2">
        <v>625.2</v>
      </c>
      <c r="G17" s="2">
        <v>960600</v>
      </c>
      <c r="H17" s="2">
        <v>6359</v>
      </c>
      <c r="I17" s="2">
        <v>3277000</v>
      </c>
      <c r="J17" s="2">
        <v>-4748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-371600</v>
      </c>
      <c r="F18" s="2">
        <v>609.8</v>
      </c>
      <c r="G18" s="2">
        <v>1537000</v>
      </c>
      <c r="H18" s="2">
        <v>-1248</v>
      </c>
      <c r="I18" s="2">
        <v>4980000</v>
      </c>
      <c r="J18" s="2">
        <v>-6612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-522500</v>
      </c>
      <c r="F19" s="2">
        <v>331</v>
      </c>
      <c r="G19" s="2">
        <v>2140000</v>
      </c>
      <c r="H19" s="2">
        <v>-561.9</v>
      </c>
      <c r="I19" s="2">
        <v>6024000</v>
      </c>
      <c r="J19" s="2">
        <v>3535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-710900</v>
      </c>
      <c r="F20" s="2">
        <v>260.5</v>
      </c>
      <c r="G20" s="2">
        <v>2771000</v>
      </c>
      <c r="H20" s="2">
        <v>1472</v>
      </c>
      <c r="I20" s="2">
        <v>8273000</v>
      </c>
      <c r="J20" s="2">
        <v>4102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-956600</v>
      </c>
      <c r="F21" s="2">
        <v>-1363</v>
      </c>
      <c r="G21" s="2">
        <v>3460000</v>
      </c>
      <c r="H21" s="2">
        <v>-20340</v>
      </c>
      <c r="I21" s="2">
        <v>10660000</v>
      </c>
      <c r="J21" s="2">
        <v>39550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-1282000</v>
      </c>
      <c r="F22" s="2">
        <v>125.3</v>
      </c>
      <c r="G22" s="2">
        <v>4175000</v>
      </c>
      <c r="H22" s="2">
        <v>-154.3</v>
      </c>
      <c r="I22" s="2">
        <v>12950000</v>
      </c>
      <c r="J22" s="2">
        <v>3844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-12.939736922606302</v>
      </c>
      <c r="B27" s="4">
        <f>-G15/E15</f>
        <v>-0.5662650602409639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-0.005398219736044496</v>
      </c>
      <c r="G27" s="5">
        <f aca="true" t="shared" si="2" ref="G27:G34">-E15/(G3*C27)</f>
        <v>0.00953302634237645</v>
      </c>
      <c r="H27" s="5">
        <f>-I15/(G3*C27*D27)</f>
        <v>-0.0008578731127677751</v>
      </c>
      <c r="I27" s="4">
        <f aca="true" t="shared" si="3" ref="I27:I34">-I15/G15</f>
        <v>9.535066981875493</v>
      </c>
    </row>
    <row r="28" spans="1:9" ht="12.75">
      <c r="A28" s="3">
        <f aca="true" t="shared" si="4" ref="A28:A34">G16/9807</f>
        <v>40.97073518915061</v>
      </c>
      <c r="B28" s="4">
        <f aca="true" t="shared" si="5" ref="B28:B34">-G16/E16</f>
        <v>1.7469565217391305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0.017092235539343408</v>
      </c>
      <c r="G28" s="5">
        <f t="shared" si="2"/>
        <v>0.009784007401814294</v>
      </c>
      <c r="H28" s="5">
        <f aca="true" t="shared" si="6" ref="H28:H34">-I16/(G4*C28*D28)</f>
        <v>-0.001278301836628346</v>
      </c>
      <c r="I28" s="4">
        <f t="shared" si="3"/>
        <v>-4.487307117969139</v>
      </c>
    </row>
    <row r="29" spans="1:9" ht="12.75">
      <c r="A29" s="3">
        <f t="shared" si="4"/>
        <v>97.95044356072194</v>
      </c>
      <c r="B29" s="4">
        <f t="shared" si="5"/>
        <v>3.4197223211107155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0.04086311960949049</v>
      </c>
      <c r="G29" s="5">
        <f t="shared" si="2"/>
        <v>0.011949250778998416</v>
      </c>
      <c r="H29" s="5">
        <f t="shared" si="6"/>
        <v>-0.0023233472649090902</v>
      </c>
      <c r="I29" s="4">
        <f t="shared" si="3"/>
        <v>-3.41140953570685</v>
      </c>
    </row>
    <row r="30" spans="1:9" ht="12.75">
      <c r="A30" s="3">
        <f t="shared" si="4"/>
        <v>156.72478841643724</v>
      </c>
      <c r="B30" s="7">
        <f t="shared" si="5"/>
        <v>4.136167922497309</v>
      </c>
      <c r="C30" s="1">
        <f t="shared" si="7"/>
        <v>1330</v>
      </c>
      <c r="D30" s="9">
        <v>60</v>
      </c>
      <c r="E30" s="10">
        <f t="shared" si="0"/>
        <v>7</v>
      </c>
      <c r="F30" s="5">
        <f t="shared" si="1"/>
        <v>0.06538269294168944</v>
      </c>
      <c r="G30" s="5">
        <f t="shared" si="2"/>
        <v>0.015807552828322573</v>
      </c>
      <c r="H30" s="5">
        <f t="shared" si="6"/>
        <v>-0.0035307504971764632</v>
      </c>
      <c r="I30" s="4">
        <f t="shared" si="3"/>
        <v>-3.240078074170462</v>
      </c>
    </row>
    <row r="31" spans="1:9" ht="12.75">
      <c r="A31" s="3">
        <f t="shared" si="4"/>
        <v>218.21148159477923</v>
      </c>
      <c r="B31" s="8">
        <f t="shared" si="5"/>
        <v>4.095693779904306</v>
      </c>
      <c r="C31" s="1">
        <f t="shared" si="7"/>
        <v>1330</v>
      </c>
      <c r="D31" s="9">
        <v>60</v>
      </c>
      <c r="E31" s="11">
        <f t="shared" si="0"/>
        <v>9</v>
      </c>
      <c r="F31" s="5">
        <f t="shared" si="1"/>
        <v>0.09103380799948953</v>
      </c>
      <c r="G31" s="5">
        <f t="shared" si="2"/>
        <v>0.022226712467165084</v>
      </c>
      <c r="H31" s="5">
        <f t="shared" si="6"/>
        <v>-0.004270931926705023</v>
      </c>
      <c r="I31" s="4">
        <f t="shared" si="3"/>
        <v>-2.8149532710280374</v>
      </c>
    </row>
    <row r="32" spans="1:9" ht="12.75">
      <c r="A32" s="3">
        <f t="shared" si="4"/>
        <v>282.553278270623</v>
      </c>
      <c r="B32" s="8">
        <f t="shared" si="5"/>
        <v>3.8978759319172878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0.11787601961055397</v>
      </c>
      <c r="G32" s="5">
        <f t="shared" si="2"/>
        <v>0.03024109070412949</v>
      </c>
      <c r="H32" s="5">
        <f t="shared" si="6"/>
        <v>-0.005865441538783309</v>
      </c>
      <c r="I32" s="4">
        <f t="shared" si="3"/>
        <v>-2.9855647780584627</v>
      </c>
    </row>
    <row r="33" spans="1:9" ht="12.75">
      <c r="A33" s="3">
        <f t="shared" si="4"/>
        <v>352.80921790557767</v>
      </c>
      <c r="B33" s="4">
        <f t="shared" si="5"/>
        <v>3.6169767928078613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0.14718550265338026</v>
      </c>
      <c r="G33" s="5">
        <f t="shared" si="2"/>
        <v>0.04069296295902415</v>
      </c>
      <c r="H33" s="5">
        <f t="shared" si="6"/>
        <v>-0.007557791224879738</v>
      </c>
      <c r="I33" s="4">
        <f t="shared" si="3"/>
        <v>-3.0809248554913293</v>
      </c>
    </row>
    <row r="34" spans="1:9" ht="12.75">
      <c r="A34" s="3">
        <f t="shared" si="4"/>
        <v>425.7163250739268</v>
      </c>
      <c r="B34" s="4">
        <f t="shared" si="5"/>
        <v>3.2566302652106085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0.17760100392423775</v>
      </c>
      <c r="G34" s="5">
        <f t="shared" si="2"/>
        <v>0.05453520647446055</v>
      </c>
      <c r="H34" s="5">
        <f t="shared" si="6"/>
        <v>-0.009181369264746024</v>
      </c>
      <c r="I34" s="4">
        <f t="shared" si="3"/>
        <v>-3.1017964071856285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0.0001657697993215004</v>
      </c>
      <c r="G37" s="15">
        <f>INDEX(LINEST(G27:G34,$E27:$E34^{1,2}),1)</f>
        <v>0.00027114918028552895</v>
      </c>
      <c r="H37" s="15">
        <f>INDEX(LINEST(H27:H34,$E27:$E34^{1,2}),1)</f>
        <v>-2.3119064246458404E-05</v>
      </c>
    </row>
    <row r="38" spans="5:8" ht="12.75">
      <c r="E38" s="1" t="s">
        <v>282</v>
      </c>
      <c r="F38" s="15">
        <f>INDEX(LINEST(F27:F34,$E27:$E34^{1,2}),2)</f>
        <v>0.010372389855219988</v>
      </c>
      <c r="G38" s="15">
        <f>INDEX(LINEST(G27:G34,$E27:$E34^{1,2}),2)</f>
        <v>-0.0011785373719204052</v>
      </c>
      <c r="H38" s="15">
        <f>INDEX(LINEST(H27:H34,$E27:$E34^{1,2}),2)</f>
        <v>-0.00023145440215342712</v>
      </c>
    </row>
    <row r="39" spans="5:8" ht="12.75">
      <c r="E39" s="1" t="s">
        <v>283</v>
      </c>
      <c r="F39" s="15">
        <f>INDEX(LINEST(F27:F34,$E27:$E34^{1,2}),3)</f>
        <v>-0.015615031466319899</v>
      </c>
      <c r="G39" s="15">
        <f>INDEX(LINEST(G27:G34,$E27:$E34^{1,2}),3)</f>
        <v>0.010726844895629657</v>
      </c>
      <c r="H39" s="15">
        <f>INDEX(LINEST(H27:H34,$E27:$E34^{1,2}),3)</f>
        <v>-0.0005414701551480902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115</v>
      </c>
      <c r="B3" s="1">
        <v>6</v>
      </c>
      <c r="C3" s="3">
        <v>870</v>
      </c>
      <c r="D3" s="1">
        <v>228.6</v>
      </c>
      <c r="E3" s="1">
        <v>287</v>
      </c>
      <c r="F3" s="1">
        <v>1.4</v>
      </c>
      <c r="G3" s="1">
        <v>21924</v>
      </c>
      <c r="H3" s="1">
        <v>0</v>
      </c>
      <c r="I3" s="1">
        <v>-1</v>
      </c>
      <c r="J3" s="1">
        <v>0</v>
      </c>
    </row>
    <row r="4" spans="1:10" ht="12.75">
      <c r="A4" s="1" t="s">
        <v>116</v>
      </c>
      <c r="B4" s="1">
        <v>6</v>
      </c>
      <c r="C4" s="3">
        <v>870</v>
      </c>
      <c r="D4" s="1">
        <v>228.6</v>
      </c>
      <c r="E4" s="1">
        <v>287</v>
      </c>
      <c r="F4" s="1">
        <v>1.4</v>
      </c>
      <c r="G4" s="1">
        <v>21924</v>
      </c>
      <c r="H4" s="1">
        <v>0</v>
      </c>
      <c r="I4" s="1">
        <v>-3</v>
      </c>
      <c r="J4" s="1">
        <v>0</v>
      </c>
    </row>
    <row r="5" spans="1:10" ht="12.75">
      <c r="A5" s="1" t="s">
        <v>117</v>
      </c>
      <c r="B5" s="1">
        <v>6</v>
      </c>
      <c r="C5" s="3">
        <v>870</v>
      </c>
      <c r="D5" s="1">
        <v>228.6</v>
      </c>
      <c r="E5" s="1">
        <v>287</v>
      </c>
      <c r="F5" s="1">
        <v>1.4</v>
      </c>
      <c r="G5" s="1">
        <v>21924</v>
      </c>
      <c r="H5" s="1">
        <v>0</v>
      </c>
      <c r="I5" s="1">
        <v>-5</v>
      </c>
      <c r="J5" s="1">
        <v>0</v>
      </c>
    </row>
    <row r="6" spans="1:10" ht="12.75">
      <c r="A6" s="1" t="s">
        <v>118</v>
      </c>
      <c r="B6" s="1">
        <v>6</v>
      </c>
      <c r="C6" s="3">
        <v>870</v>
      </c>
      <c r="D6" s="1">
        <v>228.6</v>
      </c>
      <c r="E6" s="1">
        <v>287</v>
      </c>
      <c r="F6" s="1">
        <v>1.4</v>
      </c>
      <c r="G6" s="1">
        <v>21924</v>
      </c>
      <c r="H6" s="1">
        <v>0</v>
      </c>
      <c r="I6" s="1">
        <v>-7</v>
      </c>
      <c r="J6" s="1">
        <v>0</v>
      </c>
    </row>
    <row r="7" spans="1:10" ht="12.75">
      <c r="A7" s="1" t="s">
        <v>119</v>
      </c>
      <c r="B7" s="1">
        <v>6</v>
      </c>
      <c r="C7" s="3">
        <v>870</v>
      </c>
      <c r="D7" s="1">
        <v>228.6</v>
      </c>
      <c r="E7" s="1">
        <v>287</v>
      </c>
      <c r="F7" s="1">
        <v>1.4</v>
      </c>
      <c r="G7" s="1">
        <v>21924</v>
      </c>
      <c r="H7" s="1">
        <v>0</v>
      </c>
      <c r="I7" s="1">
        <v>-9</v>
      </c>
      <c r="J7" s="1">
        <v>0</v>
      </c>
    </row>
    <row r="8" spans="1:10" ht="12.75">
      <c r="A8" s="1" t="s">
        <v>120</v>
      </c>
      <c r="B8" s="1">
        <v>6</v>
      </c>
      <c r="C8" s="3">
        <v>870</v>
      </c>
      <c r="D8" s="1">
        <v>228.6</v>
      </c>
      <c r="E8" s="1">
        <v>287</v>
      </c>
      <c r="F8" s="1">
        <v>1.4</v>
      </c>
      <c r="G8" s="1">
        <v>21924</v>
      </c>
      <c r="H8" s="1">
        <v>0</v>
      </c>
      <c r="I8" s="1">
        <v>-11</v>
      </c>
      <c r="J8" s="1">
        <v>0</v>
      </c>
    </row>
    <row r="9" spans="1:10" ht="12.75">
      <c r="A9" s="1" t="s">
        <v>121</v>
      </c>
      <c r="B9" s="1">
        <v>6</v>
      </c>
      <c r="C9" s="3">
        <v>870</v>
      </c>
      <c r="D9" s="1">
        <v>228.6</v>
      </c>
      <c r="E9" s="1">
        <v>287</v>
      </c>
      <c r="F9" s="1">
        <v>1.4</v>
      </c>
      <c r="G9" s="1">
        <v>21924</v>
      </c>
      <c r="H9" s="1">
        <v>0</v>
      </c>
      <c r="I9" s="1">
        <v>-13</v>
      </c>
      <c r="J9" s="1">
        <v>0</v>
      </c>
    </row>
    <row r="10" spans="1:10" ht="12.75">
      <c r="A10" s="1" t="s">
        <v>122</v>
      </c>
      <c r="B10" s="1">
        <v>6</v>
      </c>
      <c r="C10" s="3">
        <v>870</v>
      </c>
      <c r="D10" s="1">
        <v>228.6</v>
      </c>
      <c r="E10" s="1">
        <v>287</v>
      </c>
      <c r="F10" s="1">
        <v>1.4</v>
      </c>
      <c r="G10" s="1">
        <v>21924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-247400</v>
      </c>
      <c r="F15" s="2">
        <v>582.3</v>
      </c>
      <c r="G15" s="2">
        <v>-142000</v>
      </c>
      <c r="H15" s="2">
        <v>-1338</v>
      </c>
      <c r="I15" s="2">
        <v>1145000</v>
      </c>
      <c r="J15" s="2">
        <v>2239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-253000</v>
      </c>
      <c r="F16" s="2">
        <v>-84.56</v>
      </c>
      <c r="G16" s="2">
        <v>430300</v>
      </c>
      <c r="H16" s="2">
        <v>-3980</v>
      </c>
      <c r="I16" s="2">
        <v>1369000</v>
      </c>
      <c r="J16" s="2">
        <v>18430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-305100</v>
      </c>
      <c r="F17" s="2">
        <v>772.6</v>
      </c>
      <c r="G17" s="2">
        <v>1012000</v>
      </c>
      <c r="H17" s="2">
        <v>7341</v>
      </c>
      <c r="I17" s="2">
        <v>2762000</v>
      </c>
      <c r="J17" s="2">
        <v>-8213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-403000</v>
      </c>
      <c r="F18" s="2">
        <v>732.1</v>
      </c>
      <c r="G18" s="2">
        <v>1632000</v>
      </c>
      <c r="H18" s="2">
        <v>119.9</v>
      </c>
      <c r="I18" s="2">
        <v>4464000</v>
      </c>
      <c r="J18" s="2">
        <v>-8840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-570100</v>
      </c>
      <c r="F19" s="2">
        <v>331.4</v>
      </c>
      <c r="G19" s="2">
        <v>2311000</v>
      </c>
      <c r="H19" s="2">
        <v>-1280</v>
      </c>
      <c r="I19" s="2">
        <v>5388000</v>
      </c>
      <c r="J19" s="2">
        <v>3805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-783000</v>
      </c>
      <c r="F20" s="2">
        <v>249.9</v>
      </c>
      <c r="G20" s="2">
        <v>3024000</v>
      </c>
      <c r="H20" s="2">
        <v>1021</v>
      </c>
      <c r="I20" s="2">
        <v>7907000</v>
      </c>
      <c r="J20" s="2">
        <v>4872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-1058000</v>
      </c>
      <c r="F21" s="2">
        <v>-1806</v>
      </c>
      <c r="G21" s="2">
        <v>3823000</v>
      </c>
      <c r="H21" s="2">
        <v>-29250</v>
      </c>
      <c r="I21" s="2">
        <v>10880000</v>
      </c>
      <c r="J21" s="2">
        <v>52160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-1437000</v>
      </c>
      <c r="F22" s="2">
        <v>108.9</v>
      </c>
      <c r="G22" s="2">
        <v>4677000</v>
      </c>
      <c r="H22" s="2">
        <v>-182.9</v>
      </c>
      <c r="I22" s="2">
        <v>13550000</v>
      </c>
      <c r="J22" s="2">
        <v>4245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-14.479453451616193</v>
      </c>
      <c r="B27" s="4">
        <f>-G15/E15</f>
        <v>-0.5739692805173807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-0.0048698648646794875</v>
      </c>
      <c r="G27" s="5">
        <f aca="true" t="shared" si="2" ref="G27:G34">-E15/(G3*C27)</f>
        <v>0.008484539207899332</v>
      </c>
      <c r="H27" s="5">
        <f>-I15/(G3*C27*D27)</f>
        <v>-0.0006544595387392035</v>
      </c>
      <c r="I27" s="4">
        <f aca="true" t="shared" si="3" ref="I27:I34">-I15/G15</f>
        <v>8.06338028169014</v>
      </c>
    </row>
    <row r="28" spans="1:9" ht="12.75">
      <c r="A28" s="3">
        <f aca="true" t="shared" si="4" ref="A28:A34">G16/9807</f>
        <v>43.87682267767921</v>
      </c>
      <c r="B28" s="4">
        <f aca="true" t="shared" si="5" ref="B28:B34">-G16/E16</f>
        <v>1.700790513833992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0.014757062332898476</v>
      </c>
      <c r="G28" s="5">
        <f t="shared" si="2"/>
        <v>0.008676590216647255</v>
      </c>
      <c r="H28" s="5">
        <f aca="true" t="shared" si="6" ref="H28:H34">-I16/(G4*C28*D28)</f>
        <v>-0.0007824935445711524</v>
      </c>
      <c r="I28" s="4">
        <f t="shared" si="3"/>
        <v>-3.181501278178015</v>
      </c>
    </row>
    <row r="29" spans="1:9" ht="12.75">
      <c r="A29" s="3">
        <f t="shared" si="4"/>
        <v>103.19159783827878</v>
      </c>
      <c r="B29" s="4">
        <f t="shared" si="5"/>
        <v>3.3169452638479187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0.03470636086658902</v>
      </c>
      <c r="G29" s="5">
        <f t="shared" si="2"/>
        <v>0.010463350494462759</v>
      </c>
      <c r="H29" s="5">
        <f t="shared" si="6"/>
        <v>-0.0015787050183385851</v>
      </c>
      <c r="I29" s="4">
        <f t="shared" si="3"/>
        <v>-2.7292490118577075</v>
      </c>
    </row>
    <row r="30" spans="1:9" ht="12.75">
      <c r="A30" s="3">
        <f t="shared" si="4"/>
        <v>166.41174671153257</v>
      </c>
      <c r="B30" s="7">
        <f t="shared" si="5"/>
        <v>4.0496277915632755</v>
      </c>
      <c r="C30" s="1">
        <f t="shared" si="7"/>
        <v>1330</v>
      </c>
      <c r="D30" s="9">
        <v>60</v>
      </c>
      <c r="E30" s="10">
        <f t="shared" si="0"/>
        <v>7</v>
      </c>
      <c r="F30" s="5">
        <f t="shared" si="1"/>
        <v>0.0559691511208234</v>
      </c>
      <c r="G30" s="5">
        <f t="shared" si="2"/>
        <v>0.013820813665252348</v>
      </c>
      <c r="H30" s="5">
        <f t="shared" si="6"/>
        <v>-0.0025515348305081256</v>
      </c>
      <c r="I30" s="4">
        <f t="shared" si="3"/>
        <v>-2.735294117647059</v>
      </c>
    </row>
    <row r="31" spans="1:9" ht="12.75">
      <c r="A31" s="3">
        <f t="shared" si="4"/>
        <v>235.64800652595085</v>
      </c>
      <c r="B31" s="8">
        <f t="shared" si="5"/>
        <v>4.053674793895808</v>
      </c>
      <c r="C31" s="1">
        <f t="shared" si="7"/>
        <v>1330</v>
      </c>
      <c r="D31" s="9">
        <v>60</v>
      </c>
      <c r="E31" s="11">
        <f t="shared" si="0"/>
        <v>9</v>
      </c>
      <c r="F31" s="5">
        <f t="shared" si="1"/>
        <v>0.07925533593150913</v>
      </c>
      <c r="G31" s="5">
        <f t="shared" si="2"/>
        <v>0.019551478586998423</v>
      </c>
      <c r="H31" s="5">
        <f t="shared" si="6"/>
        <v>-0.0030796751045649154</v>
      </c>
      <c r="I31" s="4">
        <f t="shared" si="3"/>
        <v>-2.3314582431847684</v>
      </c>
    </row>
    <row r="32" spans="1:9" ht="12.75">
      <c r="A32" s="3">
        <f t="shared" si="4"/>
        <v>308.3511777301927</v>
      </c>
      <c r="B32" s="8">
        <f t="shared" si="5"/>
        <v>3.8620689655172415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0.10370754472387866</v>
      </c>
      <c r="G32" s="5">
        <f t="shared" si="2"/>
        <v>0.02685284640171858</v>
      </c>
      <c r="H32" s="5">
        <f t="shared" si="6"/>
        <v>-0.004519486089791163</v>
      </c>
      <c r="I32" s="4">
        <f t="shared" si="3"/>
        <v>-2.614748677248677</v>
      </c>
    </row>
    <row r="33" spans="1:9" ht="12.75">
      <c r="A33" s="3">
        <f t="shared" si="4"/>
        <v>389.8235953910472</v>
      </c>
      <c r="B33" s="4">
        <f t="shared" si="5"/>
        <v>3.613421550094518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0.13110910829344846</v>
      </c>
      <c r="G33" s="5">
        <f t="shared" si="2"/>
        <v>0.036283922724161255</v>
      </c>
      <c r="H33" s="5">
        <f t="shared" si="6"/>
        <v>-0.006218794568980378</v>
      </c>
      <c r="I33" s="4">
        <f t="shared" si="3"/>
        <v>-2.8459325137326705</v>
      </c>
    </row>
    <row r="34" spans="1:9" ht="12.75">
      <c r="A34" s="3">
        <f t="shared" si="4"/>
        <v>476.9042520648516</v>
      </c>
      <c r="B34" s="4">
        <f t="shared" si="5"/>
        <v>3.2546972860125263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0.16039688712750677</v>
      </c>
      <c r="G34" s="5">
        <f t="shared" si="2"/>
        <v>0.04928166063763678</v>
      </c>
      <c r="H34" s="5">
        <f t="shared" si="6"/>
        <v>-0.007744914192066556</v>
      </c>
      <c r="I34" s="4">
        <f t="shared" si="3"/>
        <v>-2.897156296771435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0.0002130821048111194</v>
      </c>
      <c r="G37" s="15">
        <f>INDEX(LINEST(G27:G34,$E27:$E34^{1,2}),1)</f>
        <v>0.00025374086296095743</v>
      </c>
      <c r="H37" s="15">
        <f>INDEX(LINEST(H27:H34,$E27:$E34^{1,2}),1)</f>
        <v>-2.878910897237707E-05</v>
      </c>
    </row>
    <row r="38" spans="5:8" ht="12.75">
      <c r="E38" s="1" t="s">
        <v>282</v>
      </c>
      <c r="F38" s="15">
        <f>INDEX(LINEST(F27:F34,$E27:$E34^{1,2}),2)</f>
        <v>0.008310431740466187</v>
      </c>
      <c r="G38" s="15">
        <f>INDEX(LINEST(G27:G34,$E27:$E34^{1,2}),2)</f>
        <v>-0.0012115462764869522</v>
      </c>
      <c r="H38" s="15">
        <f>INDEX(LINEST(H27:H34,$E27:$E34^{1,2}),2)</f>
        <v>-5.226218015477722E-05</v>
      </c>
    </row>
    <row r="39" spans="5:8" ht="12.75">
      <c r="E39" s="1" t="s">
        <v>283</v>
      </c>
      <c r="F39" s="15">
        <f>INDEX(LINEST(F27:F34,$E27:$E34^{1,2}),3)</f>
        <v>-0.01271648464117784</v>
      </c>
      <c r="G39" s="15">
        <f>INDEX(LINEST(G27:G34,$E27:$E34^{1,2}),3)</f>
        <v>0.009801297102061332</v>
      </c>
      <c r="H39" s="15">
        <f>INDEX(LINEST(H27:H34,$E27:$E34^{1,2}),3)</f>
        <v>-0.000526086157054741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123</v>
      </c>
      <c r="B3" s="1">
        <v>7</v>
      </c>
      <c r="C3" s="3">
        <v>750</v>
      </c>
      <c r="D3" s="1">
        <v>231.4</v>
      </c>
      <c r="E3" s="1">
        <v>287</v>
      </c>
      <c r="F3" s="1">
        <v>1.4</v>
      </c>
      <c r="G3" s="1">
        <v>25725</v>
      </c>
      <c r="H3" s="1">
        <v>0</v>
      </c>
      <c r="I3" s="1">
        <v>-1</v>
      </c>
      <c r="J3" s="1">
        <v>0</v>
      </c>
    </row>
    <row r="4" spans="1:10" ht="12.75">
      <c r="A4" s="1" t="s">
        <v>124</v>
      </c>
      <c r="B4" s="1">
        <v>7</v>
      </c>
      <c r="C4" s="3">
        <v>750</v>
      </c>
      <c r="D4" s="1">
        <v>231.4</v>
      </c>
      <c r="E4" s="1">
        <v>287</v>
      </c>
      <c r="F4" s="1">
        <v>1.4</v>
      </c>
      <c r="G4" s="1">
        <v>25725</v>
      </c>
      <c r="H4" s="1">
        <v>0</v>
      </c>
      <c r="I4" s="1">
        <v>-3</v>
      </c>
      <c r="J4" s="1">
        <v>0</v>
      </c>
    </row>
    <row r="5" spans="1:10" ht="12.75">
      <c r="A5" s="1" t="s">
        <v>125</v>
      </c>
      <c r="B5" s="1">
        <v>7</v>
      </c>
      <c r="C5" s="3">
        <v>750</v>
      </c>
      <c r="D5" s="1">
        <v>231.4</v>
      </c>
      <c r="E5" s="1">
        <v>287</v>
      </c>
      <c r="F5" s="1">
        <v>1.4</v>
      </c>
      <c r="G5" s="1">
        <v>25725</v>
      </c>
      <c r="H5" s="1">
        <v>0</v>
      </c>
      <c r="I5" s="1">
        <v>-5</v>
      </c>
      <c r="J5" s="1">
        <v>0</v>
      </c>
    </row>
    <row r="6" spans="1:10" ht="12.75">
      <c r="A6" s="1" t="s">
        <v>126</v>
      </c>
      <c r="B6" s="1">
        <v>7</v>
      </c>
      <c r="C6" s="3">
        <v>750</v>
      </c>
      <c r="D6" s="1">
        <v>231.4</v>
      </c>
      <c r="E6" s="1">
        <v>287</v>
      </c>
      <c r="F6" s="1">
        <v>1.4</v>
      </c>
      <c r="G6" s="1">
        <v>25725</v>
      </c>
      <c r="H6" s="1">
        <v>0</v>
      </c>
      <c r="I6" s="1">
        <v>-7</v>
      </c>
      <c r="J6" s="1">
        <v>0</v>
      </c>
    </row>
    <row r="7" spans="1:10" ht="12.75">
      <c r="A7" s="1" t="s">
        <v>127</v>
      </c>
      <c r="B7" s="1">
        <v>7</v>
      </c>
      <c r="C7" s="3">
        <v>750</v>
      </c>
      <c r="D7" s="1">
        <v>231.4</v>
      </c>
      <c r="E7" s="1">
        <v>287</v>
      </c>
      <c r="F7" s="1">
        <v>1.4</v>
      </c>
      <c r="G7" s="1">
        <v>25725</v>
      </c>
      <c r="H7" s="1">
        <v>0</v>
      </c>
      <c r="I7" s="1">
        <v>-9</v>
      </c>
      <c r="J7" s="1">
        <v>0</v>
      </c>
    </row>
    <row r="8" spans="1:10" ht="12.75">
      <c r="A8" s="1" t="s">
        <v>128</v>
      </c>
      <c r="B8" s="1">
        <v>7</v>
      </c>
      <c r="C8" s="3">
        <v>750</v>
      </c>
      <c r="D8" s="1">
        <v>231.4</v>
      </c>
      <c r="E8" s="1">
        <v>287</v>
      </c>
      <c r="F8" s="1">
        <v>1.4</v>
      </c>
      <c r="G8" s="1">
        <v>25725</v>
      </c>
      <c r="H8" s="1">
        <v>0</v>
      </c>
      <c r="I8" s="1">
        <v>-11</v>
      </c>
      <c r="J8" s="1">
        <v>0</v>
      </c>
    </row>
    <row r="9" spans="1:10" ht="12.75">
      <c r="A9" s="1" t="s">
        <v>129</v>
      </c>
      <c r="B9" s="1">
        <v>7</v>
      </c>
      <c r="C9" s="3">
        <v>750</v>
      </c>
      <c r="D9" s="1">
        <v>231.4</v>
      </c>
      <c r="E9" s="1">
        <v>287</v>
      </c>
      <c r="F9" s="1">
        <v>1.4</v>
      </c>
      <c r="G9" s="1">
        <v>25725</v>
      </c>
      <c r="H9" s="1">
        <v>0</v>
      </c>
      <c r="I9" s="1">
        <v>-13</v>
      </c>
      <c r="J9" s="1">
        <v>0</v>
      </c>
    </row>
    <row r="10" spans="1:10" ht="12.75">
      <c r="A10" s="1" t="s">
        <v>130</v>
      </c>
      <c r="B10" s="1">
        <v>7</v>
      </c>
      <c r="C10" s="3">
        <v>750</v>
      </c>
      <c r="D10" s="1">
        <v>231.4</v>
      </c>
      <c r="E10" s="1">
        <v>287</v>
      </c>
      <c r="F10" s="1">
        <v>1.4</v>
      </c>
      <c r="G10" s="1">
        <v>25725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-266100</v>
      </c>
      <c r="F15" s="2">
        <v>552.2</v>
      </c>
      <c r="G15" s="2">
        <v>-153700</v>
      </c>
      <c r="H15" s="2">
        <v>-1815</v>
      </c>
      <c r="I15" s="2">
        <v>1107000</v>
      </c>
      <c r="J15" s="2">
        <v>2321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-271400</v>
      </c>
      <c r="F16" s="2">
        <v>-127.5</v>
      </c>
      <c r="G16" s="2">
        <v>450100</v>
      </c>
      <c r="H16" s="2">
        <v>-4264</v>
      </c>
      <c r="I16" s="2">
        <v>927800</v>
      </c>
      <c r="J16" s="2">
        <v>20040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-324100</v>
      </c>
      <c r="F17" s="2">
        <v>910.7</v>
      </c>
      <c r="G17" s="2">
        <v>1040000</v>
      </c>
      <c r="H17" s="2">
        <v>8546</v>
      </c>
      <c r="I17" s="2">
        <v>2185000</v>
      </c>
      <c r="J17" s="2">
        <v>-11990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-427100</v>
      </c>
      <c r="F18" s="2">
        <v>823.1</v>
      </c>
      <c r="G18" s="2">
        <v>1691000</v>
      </c>
      <c r="H18" s="2">
        <v>1167</v>
      </c>
      <c r="I18" s="2">
        <v>3828000</v>
      </c>
      <c r="J18" s="2">
        <v>-10470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-607200</v>
      </c>
      <c r="F19" s="2">
        <v>325.6</v>
      </c>
      <c r="G19" s="2">
        <v>2432000</v>
      </c>
      <c r="H19" s="2">
        <v>-1793</v>
      </c>
      <c r="I19" s="2">
        <v>4606000</v>
      </c>
      <c r="J19" s="2">
        <v>3945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-841000</v>
      </c>
      <c r="F20" s="2">
        <v>234</v>
      </c>
      <c r="G20" s="2">
        <v>3217000</v>
      </c>
      <c r="H20" s="2">
        <v>661.6</v>
      </c>
      <c r="I20" s="2">
        <v>7357000</v>
      </c>
      <c r="J20" s="2">
        <v>5504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-1141000</v>
      </c>
      <c r="F21" s="2">
        <v>-2189</v>
      </c>
      <c r="G21" s="2">
        <v>4113000</v>
      </c>
      <c r="H21" s="2">
        <v>-37270</v>
      </c>
      <c r="I21" s="2">
        <v>10870000</v>
      </c>
      <c r="J21" s="2">
        <v>62290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-1566000</v>
      </c>
      <c r="F22" s="2">
        <v>82.93</v>
      </c>
      <c r="G22" s="2">
        <v>5090000</v>
      </c>
      <c r="H22" s="2">
        <v>-153.6</v>
      </c>
      <c r="I22" s="2">
        <v>13900000</v>
      </c>
      <c r="J22" s="2">
        <v>4573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-15.672478841643724</v>
      </c>
      <c r="B27" s="4">
        <f>-G15/E15</f>
        <v>-0.5776024051108606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-0.004492280263340567</v>
      </c>
      <c r="G27" s="5">
        <f aca="true" t="shared" si="2" ref="G27:G34">-E15/(G3*C27)</f>
        <v>0.007777461145575308</v>
      </c>
      <c r="H27" s="5">
        <f>-I15/(G3*C27*D27)</f>
        <v>-0.0005392489971283895</v>
      </c>
      <c r="I27" s="4">
        <f aca="true" t="shared" si="3" ref="I27:I34">-I15/G15</f>
        <v>7.202342225113858</v>
      </c>
    </row>
    <row r="28" spans="1:9" ht="12.75">
      <c r="A28" s="3">
        <f aca="true" t="shared" si="4" ref="A28:A34">G16/9807</f>
        <v>45.89578872234119</v>
      </c>
      <c r="B28" s="4">
        <f aca="true" t="shared" si="5" ref="B28:B34">-G16/E16</f>
        <v>1.6584377302873987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0.013155337322899084</v>
      </c>
      <c r="G28" s="5">
        <f t="shared" si="2"/>
        <v>0.00793236736155257</v>
      </c>
      <c r="H28" s="5">
        <f aca="true" t="shared" si="6" ref="H28:H34">-I16/(G4*C28*D28)</f>
        <v>-0.00045195593453994557</v>
      </c>
      <c r="I28" s="4">
        <f t="shared" si="3"/>
        <v>-2.061319706731837</v>
      </c>
    </row>
    <row r="29" spans="1:9" ht="12.75">
      <c r="A29" s="3">
        <f t="shared" si="4"/>
        <v>106.04670133578057</v>
      </c>
      <c r="B29" s="4">
        <f t="shared" si="5"/>
        <v>3.208886146251157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0.03039669143704743</v>
      </c>
      <c r="G29" s="5">
        <f t="shared" si="2"/>
        <v>0.009472661244949108</v>
      </c>
      <c r="H29" s="5">
        <f t="shared" si="6"/>
        <v>-0.0010643713267619974</v>
      </c>
      <c r="I29" s="4">
        <f t="shared" si="3"/>
        <v>-2.1009615384615383</v>
      </c>
    </row>
    <row r="30" spans="1:9" ht="12.75">
      <c r="A30" s="3">
        <f t="shared" si="4"/>
        <v>172.42785765269704</v>
      </c>
      <c r="B30" s="8">
        <f t="shared" si="5"/>
        <v>3.9592601264340903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0.04942385117312231</v>
      </c>
      <c r="G30" s="5">
        <f t="shared" si="2"/>
        <v>0.012483102800733612</v>
      </c>
      <c r="H30" s="5">
        <f t="shared" si="6"/>
        <v>-0.0018647201093111789</v>
      </c>
      <c r="I30" s="4">
        <f t="shared" si="3"/>
        <v>-2.2637492607924306</v>
      </c>
    </row>
    <row r="31" spans="1:9" ht="12.75">
      <c r="A31" s="3">
        <f t="shared" si="4"/>
        <v>247.9861323544407</v>
      </c>
      <c r="B31" s="7">
        <f t="shared" si="5"/>
        <v>4.005270092226614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0.0710814938220186</v>
      </c>
      <c r="G31" s="5">
        <f t="shared" si="2"/>
        <v>0.01774699138516846</v>
      </c>
      <c r="H31" s="5">
        <f t="shared" si="6"/>
        <v>-0.0022437044993435973</v>
      </c>
      <c r="I31" s="4">
        <f t="shared" si="3"/>
        <v>-1.8939144736842106</v>
      </c>
    </row>
    <row r="32" spans="1:9" ht="12.75">
      <c r="A32" s="3">
        <f t="shared" si="4"/>
        <v>328.0309982665443</v>
      </c>
      <c r="B32" s="8">
        <f t="shared" si="5"/>
        <v>3.825208085612366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0.09402515033940537</v>
      </c>
      <c r="G32" s="5">
        <f t="shared" si="2"/>
        <v>0.024580401440920083</v>
      </c>
      <c r="H32" s="5">
        <f t="shared" si="6"/>
        <v>-0.0035837894054865055</v>
      </c>
      <c r="I32" s="4">
        <f t="shared" si="3"/>
        <v>-2.286913273235934</v>
      </c>
    </row>
    <row r="33" spans="1:9" ht="12.75">
      <c r="A33" s="3">
        <f t="shared" si="4"/>
        <v>419.3943101866014</v>
      </c>
      <c r="B33" s="4">
        <f t="shared" si="5"/>
        <v>3.604732690622261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0.12021306911593853</v>
      </c>
      <c r="G33" s="5">
        <f t="shared" si="2"/>
        <v>0.03334867781699146</v>
      </c>
      <c r="H33" s="5">
        <f t="shared" si="6"/>
        <v>-0.005295064678216435</v>
      </c>
      <c r="I33" s="4">
        <f t="shared" si="3"/>
        <v>-2.6428397763189886</v>
      </c>
    </row>
    <row r="34" spans="1:9" ht="12.75">
      <c r="A34" s="3">
        <f t="shared" si="4"/>
        <v>519.017028653003</v>
      </c>
      <c r="B34" s="4">
        <f t="shared" si="5"/>
        <v>3.2503192848020435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0.14876842251401098</v>
      </c>
      <c r="G34" s="5">
        <f t="shared" si="2"/>
        <v>0.04577040268309257</v>
      </c>
      <c r="H34" s="5">
        <f t="shared" si="6"/>
        <v>-0.0067710578681884495</v>
      </c>
      <c r="I34" s="4">
        <f t="shared" si="3"/>
        <v>-2.730844793713163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0.00024926957126260047</v>
      </c>
      <c r="G37" s="15">
        <f>INDEX(LINEST(G27:G34,$E27:$E34^{1,2}),1)</f>
        <v>0.00024227147766681735</v>
      </c>
      <c r="H37" s="15">
        <f>INDEX(LINEST(H27:H34,$E27:$E34^{1,2}),1)</f>
        <v>-3.3381790818385214E-05</v>
      </c>
    </row>
    <row r="38" spans="5:8" ht="12.75">
      <c r="E38" s="1" t="s">
        <v>282</v>
      </c>
      <c r="F38" s="15">
        <f>INDEX(LINEST(F27:F34,$E27:$E34^{1,2}),2)</f>
        <v>0.006848928513147371</v>
      </c>
      <c r="G38" s="15">
        <f>INDEX(LINEST(G27:G34,$E27:$E34^{1,2}),2)</f>
        <v>-0.0012357528556919167</v>
      </c>
      <c r="H38" s="15">
        <f>INDEX(LINEST(H27:H34,$E27:$E34^{1,2}),2)</f>
        <v>8.306434093934901E-05</v>
      </c>
    </row>
    <row r="39" spans="5:8" ht="12.75">
      <c r="E39" s="1" t="s">
        <v>283</v>
      </c>
      <c r="F39" s="15">
        <f>INDEX(LINEST(F27:F34,$E27:$E34^{1,2}),3)</f>
        <v>-0.01065787472986228</v>
      </c>
      <c r="G39" s="15">
        <f>INDEX(LINEST(G27:G34,$E27:$E34^{1,2}),3)</f>
        <v>0.009181955478728753</v>
      </c>
      <c r="H39" s="15">
        <f>INDEX(LINEST(H27:H34,$E27:$E34^{1,2}),3)</f>
        <v>-0.0005538016103241112</v>
      </c>
    </row>
  </sheetData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131</v>
      </c>
      <c r="B3" s="1">
        <v>8</v>
      </c>
      <c r="C3" s="3">
        <v>560</v>
      </c>
      <c r="D3" s="6">
        <v>237</v>
      </c>
      <c r="E3" s="1">
        <v>287</v>
      </c>
      <c r="F3" s="1">
        <v>1.4</v>
      </c>
      <c r="G3" s="1">
        <v>25088</v>
      </c>
      <c r="H3" s="1">
        <v>0</v>
      </c>
      <c r="I3" s="1">
        <v>-1</v>
      </c>
      <c r="J3" s="1">
        <v>0</v>
      </c>
    </row>
    <row r="4" spans="1:10" ht="12.75">
      <c r="A4" s="1" t="s">
        <v>132</v>
      </c>
      <c r="B4" s="1">
        <v>8</v>
      </c>
      <c r="C4" s="3">
        <v>560</v>
      </c>
      <c r="D4" s="6">
        <v>237</v>
      </c>
      <c r="E4" s="1">
        <v>287</v>
      </c>
      <c r="F4" s="1">
        <v>1.4</v>
      </c>
      <c r="G4" s="1">
        <v>25088</v>
      </c>
      <c r="H4" s="1">
        <v>0</v>
      </c>
      <c r="I4" s="1">
        <v>-3</v>
      </c>
      <c r="J4" s="1">
        <v>0</v>
      </c>
    </row>
    <row r="5" spans="1:10" ht="12.75">
      <c r="A5" s="1" t="s">
        <v>133</v>
      </c>
      <c r="B5" s="1">
        <v>8</v>
      </c>
      <c r="C5" s="3">
        <v>560</v>
      </c>
      <c r="D5" s="6">
        <v>237</v>
      </c>
      <c r="E5" s="1">
        <v>287</v>
      </c>
      <c r="F5" s="1">
        <v>1.4</v>
      </c>
      <c r="G5" s="1">
        <v>25088</v>
      </c>
      <c r="H5" s="1">
        <v>0</v>
      </c>
      <c r="I5" s="1">
        <v>-5</v>
      </c>
      <c r="J5" s="1">
        <v>0</v>
      </c>
    </row>
    <row r="6" spans="1:10" ht="12.75">
      <c r="A6" s="1" t="s">
        <v>134</v>
      </c>
      <c r="B6" s="1">
        <v>8</v>
      </c>
      <c r="C6" s="3">
        <v>560</v>
      </c>
      <c r="D6" s="6">
        <v>237</v>
      </c>
      <c r="E6" s="1">
        <v>287</v>
      </c>
      <c r="F6" s="1">
        <v>1.4</v>
      </c>
      <c r="G6" s="1">
        <v>25088</v>
      </c>
      <c r="H6" s="1">
        <v>0</v>
      </c>
      <c r="I6" s="1">
        <v>-7</v>
      </c>
      <c r="J6" s="1">
        <v>0</v>
      </c>
    </row>
    <row r="7" spans="1:10" ht="12.75">
      <c r="A7" s="1" t="s">
        <v>135</v>
      </c>
      <c r="B7" s="1">
        <v>8</v>
      </c>
      <c r="C7" s="3">
        <v>560</v>
      </c>
      <c r="D7" s="6">
        <v>237</v>
      </c>
      <c r="E7" s="1">
        <v>287</v>
      </c>
      <c r="F7" s="1">
        <v>1.4</v>
      </c>
      <c r="G7" s="1">
        <v>25088</v>
      </c>
      <c r="H7" s="1">
        <v>0</v>
      </c>
      <c r="I7" s="1">
        <v>-9</v>
      </c>
      <c r="J7" s="1">
        <v>0</v>
      </c>
    </row>
    <row r="8" spans="1:10" ht="12.75">
      <c r="A8" s="1" t="s">
        <v>136</v>
      </c>
      <c r="B8" s="1">
        <v>8</v>
      </c>
      <c r="C8" s="3">
        <v>560</v>
      </c>
      <c r="D8" s="6">
        <v>237</v>
      </c>
      <c r="E8" s="1">
        <v>287</v>
      </c>
      <c r="F8" s="1">
        <v>1.4</v>
      </c>
      <c r="G8" s="1">
        <v>25088</v>
      </c>
      <c r="H8" s="1">
        <v>0</v>
      </c>
      <c r="I8" s="1">
        <v>-11</v>
      </c>
      <c r="J8" s="1">
        <v>0</v>
      </c>
    </row>
    <row r="9" spans="1:10" ht="12.75">
      <c r="A9" s="1" t="s">
        <v>137</v>
      </c>
      <c r="B9" s="1">
        <v>8</v>
      </c>
      <c r="C9" s="3">
        <v>560</v>
      </c>
      <c r="D9" s="6">
        <v>237</v>
      </c>
      <c r="E9" s="1">
        <v>287</v>
      </c>
      <c r="F9" s="1">
        <v>1.4</v>
      </c>
      <c r="G9" s="1">
        <v>25088</v>
      </c>
      <c r="H9" s="1">
        <v>0</v>
      </c>
      <c r="I9" s="1">
        <v>-13</v>
      </c>
      <c r="J9" s="1">
        <v>0</v>
      </c>
    </row>
    <row r="10" spans="1:10" ht="12.75">
      <c r="A10" s="1" t="s">
        <v>138</v>
      </c>
      <c r="B10" s="1">
        <v>8</v>
      </c>
      <c r="C10" s="3">
        <v>560</v>
      </c>
      <c r="D10" s="6">
        <v>237</v>
      </c>
      <c r="E10" s="1">
        <v>287</v>
      </c>
      <c r="F10" s="1">
        <v>1.4</v>
      </c>
      <c r="G10" s="1">
        <v>25088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-242900</v>
      </c>
      <c r="F15" s="2">
        <v>451.2</v>
      </c>
      <c r="G15" s="2">
        <v>-140500</v>
      </c>
      <c r="H15" s="2">
        <v>-1875</v>
      </c>
      <c r="I15" s="2">
        <v>941300</v>
      </c>
      <c r="J15" s="2">
        <v>2095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-247300</v>
      </c>
      <c r="F16" s="2">
        <v>-141</v>
      </c>
      <c r="G16" s="2">
        <v>401100</v>
      </c>
      <c r="H16" s="2">
        <v>-3840</v>
      </c>
      <c r="I16" s="2">
        <v>449100</v>
      </c>
      <c r="J16" s="2">
        <v>18340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-293100</v>
      </c>
      <c r="F17" s="2">
        <v>887.3</v>
      </c>
      <c r="G17" s="2">
        <v>911700</v>
      </c>
      <c r="H17" s="2">
        <v>8506</v>
      </c>
      <c r="I17" s="2">
        <v>1399000</v>
      </c>
      <c r="J17" s="2">
        <v>-13340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-385100</v>
      </c>
      <c r="F18" s="2">
        <v>765.7</v>
      </c>
      <c r="G18" s="2">
        <v>1492000</v>
      </c>
      <c r="H18" s="2">
        <v>1642</v>
      </c>
      <c r="I18" s="2">
        <v>2745000</v>
      </c>
      <c r="J18" s="2">
        <v>-10030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-549800</v>
      </c>
      <c r="F19" s="2">
        <v>273.8</v>
      </c>
      <c r="G19" s="2">
        <v>2176000</v>
      </c>
      <c r="H19" s="2">
        <v>-1807</v>
      </c>
      <c r="I19" s="2">
        <v>3292000</v>
      </c>
      <c r="J19" s="2">
        <v>3493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-767000</v>
      </c>
      <c r="F20" s="2">
        <v>186.4</v>
      </c>
      <c r="G20" s="2">
        <v>2908000</v>
      </c>
      <c r="H20" s="2">
        <v>279</v>
      </c>
      <c r="I20" s="2">
        <v>5830000</v>
      </c>
      <c r="J20" s="2">
        <v>5203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-1043000</v>
      </c>
      <c r="F21" s="2">
        <v>-2172</v>
      </c>
      <c r="G21" s="2">
        <v>3752000</v>
      </c>
      <c r="H21" s="2">
        <v>-38090</v>
      </c>
      <c r="I21" s="2">
        <v>9276000</v>
      </c>
      <c r="J21" s="2">
        <v>60930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-1445000</v>
      </c>
      <c r="F22" s="2">
        <v>41.61</v>
      </c>
      <c r="G22" s="2">
        <v>4690000</v>
      </c>
      <c r="H22" s="2">
        <v>-185.6</v>
      </c>
      <c r="I22" s="2">
        <v>12150000</v>
      </c>
      <c r="J22" s="2">
        <v>4295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-14.32650147853574</v>
      </c>
      <c r="B27" s="4">
        <f>-G15/E15</f>
        <v>-0.5784273363524084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-0.004210742097590916</v>
      </c>
      <c r="G27" s="5">
        <f aca="true" t="shared" si="2" ref="G27:G34">-E15/(G3*C27)</f>
        <v>0.007279638829215897</v>
      </c>
      <c r="H27" s="5">
        <f>-I15/(G3*C27*D27)</f>
        <v>-0.00047017455948544833</v>
      </c>
      <c r="I27" s="4">
        <f aca="true" t="shared" si="3" ref="I27:I34">-I15/G15</f>
        <v>6.699644128113879</v>
      </c>
    </row>
    <row r="28" spans="1:9" ht="12.75">
      <c r="A28" s="3">
        <f aca="true" t="shared" si="4" ref="A28:A34">G16/9807</f>
        <v>40.899357601713064</v>
      </c>
      <c r="B28" s="4">
        <f aca="true" t="shared" si="5" ref="B28:B34">-G16/E16</f>
        <v>1.6219167003639305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0.012020844522019333</v>
      </c>
      <c r="G28" s="5">
        <f t="shared" si="2"/>
        <v>0.007411505485652908</v>
      </c>
      <c r="H28" s="5">
        <f aca="true" t="shared" si="6" ref="H28:H34">-I16/(G4*C28*D28)</f>
        <v>-0.0002243231644161424</v>
      </c>
      <c r="I28" s="4">
        <f t="shared" si="3"/>
        <v>-1.1196709050112192</v>
      </c>
    </row>
    <row r="29" spans="1:9" ht="12.75">
      <c r="A29" s="3">
        <f t="shared" si="4"/>
        <v>92.96420923829918</v>
      </c>
      <c r="B29" s="4">
        <f t="shared" si="5"/>
        <v>3.110542476970317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0.02732337060764155</v>
      </c>
      <c r="G29" s="5">
        <f t="shared" si="2"/>
        <v>0.008784117500383612</v>
      </c>
      <c r="H29" s="5">
        <f t="shared" si="6"/>
        <v>-0.0006987933801340085</v>
      </c>
      <c r="I29" s="4">
        <f t="shared" si="3"/>
        <v>-1.5344959964900735</v>
      </c>
    </row>
    <row r="30" spans="1:9" ht="12.75">
      <c r="A30" s="3">
        <f t="shared" si="4"/>
        <v>152.13622922402365</v>
      </c>
      <c r="B30" s="8">
        <f t="shared" si="5"/>
        <v>3.8743183588678267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0.0447147844100046</v>
      </c>
      <c r="G30" s="5">
        <f t="shared" si="2"/>
        <v>0.011541329407702932</v>
      </c>
      <c r="H30" s="5">
        <f t="shared" si="6"/>
        <v>-0.0013711135299984654</v>
      </c>
      <c r="I30" s="4">
        <f t="shared" si="3"/>
        <v>-1.8398123324396782</v>
      </c>
    </row>
    <row r="31" spans="1:9" ht="12.75">
      <c r="A31" s="3">
        <f t="shared" si="4"/>
        <v>221.8823289487101</v>
      </c>
      <c r="B31" s="7">
        <f t="shared" si="5"/>
        <v>3.9578028373954166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0.06521405554703084</v>
      </c>
      <c r="G31" s="5">
        <f t="shared" si="2"/>
        <v>0.016477338115697408</v>
      </c>
      <c r="H31" s="5">
        <f t="shared" si="6"/>
        <v>-0.0016443372461766661</v>
      </c>
      <c r="I31" s="4">
        <f t="shared" si="3"/>
        <v>-1.5128676470588236</v>
      </c>
    </row>
    <row r="32" spans="1:9" ht="12.75">
      <c r="A32" s="3">
        <f t="shared" si="4"/>
        <v>296.522891811971</v>
      </c>
      <c r="B32" s="8">
        <f t="shared" si="5"/>
        <v>3.791395045632334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0.08715187202700629</v>
      </c>
      <c r="G32" s="5">
        <f t="shared" si="2"/>
        <v>0.02298675579254258</v>
      </c>
      <c r="H32" s="5">
        <f t="shared" si="6"/>
        <v>-0.0029120553296506572</v>
      </c>
      <c r="I32" s="4">
        <f t="shared" si="3"/>
        <v>-2.0048143053645116</v>
      </c>
    </row>
    <row r="33" spans="1:9" ht="12.75">
      <c r="A33" s="3">
        <f t="shared" si="4"/>
        <v>382.5838686652391</v>
      </c>
      <c r="B33" s="4">
        <f t="shared" si="5"/>
        <v>3.597315436241611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0.11244629430719656</v>
      </c>
      <c r="G33" s="5">
        <f t="shared" si="2"/>
        <v>0.031258391514500536</v>
      </c>
      <c r="H33" s="5">
        <f t="shared" si="6"/>
        <v>-0.0046333147920822465</v>
      </c>
      <c r="I33" s="4">
        <f t="shared" si="3"/>
        <v>-2.4722814498933903</v>
      </c>
    </row>
    <row r="34" spans="1:9" ht="12.75">
      <c r="A34" s="3">
        <f t="shared" si="4"/>
        <v>478.2298358315489</v>
      </c>
      <c r="B34" s="4">
        <f t="shared" si="5"/>
        <v>3.245674740484429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0.1405578678839957</v>
      </c>
      <c r="G34" s="5">
        <f t="shared" si="2"/>
        <v>0.04330620876170017</v>
      </c>
      <c r="H34" s="5">
        <f t="shared" si="6"/>
        <v>-0.006068863165566978</v>
      </c>
      <c r="I34" s="4">
        <f t="shared" si="3"/>
        <v>-2.5906183368869935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0.0002765284101859061</v>
      </c>
      <c r="G37" s="15">
        <f>INDEX(LINEST(G27:G34,$E27:$E34^{1,2}),1)</f>
        <v>0.00023417391762021666</v>
      </c>
      <c r="H37" s="15">
        <f>INDEX(LINEST(H27:H34,$E27:$E34^{1,2}),1)</f>
        <v>-3.678735419886267E-05</v>
      </c>
    </row>
    <row r="38" spans="5:8" ht="12.75">
      <c r="E38" s="1" t="s">
        <v>282</v>
      </c>
      <c r="F38" s="15">
        <f>INDEX(LINEST(F27:F34,$E27:$E34^{1,2}),2)</f>
        <v>0.005786809092930937</v>
      </c>
      <c r="G38" s="15">
        <f>INDEX(LINEST(G27:G34,$E27:$E34^{1,2}),2)</f>
        <v>-0.0012529473053990653</v>
      </c>
      <c r="H38" s="15">
        <f>INDEX(LINEST(H27:H34,$E27:$E34^{1,2}),2)</f>
        <v>0.00018295011988638974</v>
      </c>
    </row>
    <row r="39" spans="5:8" ht="12.75">
      <c r="E39" s="1" t="s">
        <v>283</v>
      </c>
      <c r="F39" s="15">
        <f>INDEX(LINEST(F27:F34,$E27:$E34^{1,2}),3)</f>
        <v>-0.00914709420833651</v>
      </c>
      <c r="G39" s="15">
        <f>INDEX(LINEST(G27:G34,$E27:$E34^{1,2}),3)</f>
        <v>0.008749456121398609</v>
      </c>
      <c r="H39" s="15">
        <f>INDEX(LINEST(H27:H34,$E27:$E34^{1,2}),3)</f>
        <v>-0.0005895477481266177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20" width="16.7109375" style="1" customWidth="1"/>
    <col min="21" max="16384" width="8.8515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139</v>
      </c>
      <c r="B3" s="1">
        <v>9</v>
      </c>
      <c r="C3" s="3">
        <v>420</v>
      </c>
      <c r="D3" s="1">
        <v>242.6</v>
      </c>
      <c r="E3" s="1">
        <v>287</v>
      </c>
      <c r="F3" s="1">
        <v>1.4</v>
      </c>
      <c r="G3" s="1">
        <v>23814</v>
      </c>
      <c r="H3" s="1">
        <v>0</v>
      </c>
      <c r="I3" s="1">
        <v>-1</v>
      </c>
      <c r="J3" s="1">
        <v>0</v>
      </c>
    </row>
    <row r="4" spans="1:10" ht="12.75">
      <c r="A4" s="1" t="s">
        <v>140</v>
      </c>
      <c r="B4" s="1">
        <v>9</v>
      </c>
      <c r="C4" s="3">
        <v>420</v>
      </c>
      <c r="D4" s="1">
        <v>242.6</v>
      </c>
      <c r="E4" s="1">
        <v>287</v>
      </c>
      <c r="F4" s="1">
        <v>1.4</v>
      </c>
      <c r="G4" s="1">
        <v>23814</v>
      </c>
      <c r="H4" s="1">
        <v>0</v>
      </c>
      <c r="I4" s="1">
        <v>-3</v>
      </c>
      <c r="J4" s="1">
        <v>0</v>
      </c>
    </row>
    <row r="5" spans="1:10" ht="12.75">
      <c r="A5" s="1" t="s">
        <v>141</v>
      </c>
      <c r="B5" s="1">
        <v>9</v>
      </c>
      <c r="C5" s="3">
        <v>420</v>
      </c>
      <c r="D5" s="1">
        <v>242.6</v>
      </c>
      <c r="E5" s="1">
        <v>287</v>
      </c>
      <c r="F5" s="1">
        <v>1.4</v>
      </c>
      <c r="G5" s="1">
        <v>23814</v>
      </c>
      <c r="H5" s="1">
        <v>0</v>
      </c>
      <c r="I5" s="1">
        <v>-5</v>
      </c>
      <c r="J5" s="1">
        <v>0</v>
      </c>
    </row>
    <row r="6" spans="1:10" ht="12.75">
      <c r="A6" s="1" t="s">
        <v>142</v>
      </c>
      <c r="B6" s="1">
        <v>9</v>
      </c>
      <c r="C6" s="3">
        <v>420</v>
      </c>
      <c r="D6" s="1">
        <v>242.6</v>
      </c>
      <c r="E6" s="1">
        <v>287</v>
      </c>
      <c r="F6" s="1">
        <v>1.4</v>
      </c>
      <c r="G6" s="1">
        <v>23814</v>
      </c>
      <c r="H6" s="1">
        <v>0</v>
      </c>
      <c r="I6" s="1">
        <v>-7</v>
      </c>
      <c r="J6" s="1">
        <v>0</v>
      </c>
    </row>
    <row r="7" spans="1:10" ht="12.75">
      <c r="A7" s="1" t="s">
        <v>143</v>
      </c>
      <c r="B7" s="1">
        <v>9</v>
      </c>
      <c r="C7" s="3">
        <v>420</v>
      </c>
      <c r="D7" s="1">
        <v>242.6</v>
      </c>
      <c r="E7" s="1">
        <v>287</v>
      </c>
      <c r="F7" s="1">
        <v>1.4</v>
      </c>
      <c r="G7" s="1">
        <v>23814</v>
      </c>
      <c r="H7" s="1">
        <v>0</v>
      </c>
      <c r="I7" s="1">
        <v>-9</v>
      </c>
      <c r="J7" s="1">
        <v>0</v>
      </c>
    </row>
    <row r="8" spans="1:10" ht="12.75">
      <c r="A8" s="1" t="s">
        <v>144</v>
      </c>
      <c r="B8" s="1">
        <v>9</v>
      </c>
      <c r="C8" s="3">
        <v>420</v>
      </c>
      <c r="D8" s="1">
        <v>242.6</v>
      </c>
      <c r="E8" s="1">
        <v>287</v>
      </c>
      <c r="F8" s="1">
        <v>1.4</v>
      </c>
      <c r="G8" s="1">
        <v>23814</v>
      </c>
      <c r="H8" s="1">
        <v>0</v>
      </c>
      <c r="I8" s="1">
        <v>-11</v>
      </c>
      <c r="J8" s="1">
        <v>0</v>
      </c>
    </row>
    <row r="9" spans="1:10" ht="12.75">
      <c r="A9" s="1" t="s">
        <v>145</v>
      </c>
      <c r="B9" s="1">
        <v>9</v>
      </c>
      <c r="C9" s="3">
        <v>420</v>
      </c>
      <c r="D9" s="1">
        <v>242.6</v>
      </c>
      <c r="E9" s="1">
        <v>287</v>
      </c>
      <c r="F9" s="1">
        <v>1.4</v>
      </c>
      <c r="G9" s="1">
        <v>23814</v>
      </c>
      <c r="H9" s="1">
        <v>0</v>
      </c>
      <c r="I9" s="1">
        <v>-13</v>
      </c>
      <c r="J9" s="1">
        <v>0</v>
      </c>
    </row>
    <row r="10" spans="1:10" ht="12.75">
      <c r="A10" s="1" t="s">
        <v>146</v>
      </c>
      <c r="B10" s="1">
        <v>9</v>
      </c>
      <c r="C10" s="3">
        <v>420</v>
      </c>
      <c r="D10" s="1">
        <v>242.6</v>
      </c>
      <c r="E10" s="1">
        <v>287</v>
      </c>
      <c r="F10" s="1">
        <v>1.4</v>
      </c>
      <c r="G10" s="1">
        <v>23814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-219100</v>
      </c>
      <c r="F15" s="2">
        <v>369.9</v>
      </c>
      <c r="G15" s="2">
        <v>-126600</v>
      </c>
      <c r="H15" s="2">
        <v>-1822</v>
      </c>
      <c r="I15" s="2">
        <v>811700</v>
      </c>
      <c r="J15" s="2">
        <v>1892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-222700</v>
      </c>
      <c r="F16" s="2">
        <v>-142.6</v>
      </c>
      <c r="G16" s="2">
        <v>354500</v>
      </c>
      <c r="H16" s="2">
        <v>-3402</v>
      </c>
      <c r="I16" s="2">
        <v>118100</v>
      </c>
      <c r="J16" s="2">
        <v>16490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-262400</v>
      </c>
      <c r="F17" s="2">
        <v>824.3</v>
      </c>
      <c r="G17" s="2">
        <v>793300</v>
      </c>
      <c r="H17" s="2">
        <v>8120</v>
      </c>
      <c r="I17" s="2">
        <v>821100</v>
      </c>
      <c r="J17" s="2">
        <v>-13360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-343800</v>
      </c>
      <c r="F18" s="2">
        <v>693.5</v>
      </c>
      <c r="G18" s="2">
        <v>1305000</v>
      </c>
      <c r="H18" s="2">
        <v>1813</v>
      </c>
      <c r="I18" s="2">
        <v>1912000</v>
      </c>
      <c r="J18" s="2">
        <v>-9270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-492600</v>
      </c>
      <c r="F19" s="2">
        <v>229.4</v>
      </c>
      <c r="G19" s="2">
        <v>1929000</v>
      </c>
      <c r="H19" s="2">
        <v>-1753</v>
      </c>
      <c r="I19" s="2">
        <v>2279000</v>
      </c>
      <c r="J19" s="2">
        <v>3053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-691200</v>
      </c>
      <c r="F20" s="2">
        <v>148.4</v>
      </c>
      <c r="G20" s="2">
        <v>2600000</v>
      </c>
      <c r="H20" s="2">
        <v>77.64</v>
      </c>
      <c r="I20" s="2">
        <v>4587000</v>
      </c>
      <c r="J20" s="2">
        <v>4789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-941800</v>
      </c>
      <c r="F21" s="2">
        <v>-2072</v>
      </c>
      <c r="G21" s="2">
        <v>3381000</v>
      </c>
      <c r="H21" s="2">
        <v>-36650</v>
      </c>
      <c r="I21" s="2">
        <v>7880000</v>
      </c>
      <c r="J21" s="2">
        <v>57570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-1315000</v>
      </c>
      <c r="F22" s="2">
        <v>10.28</v>
      </c>
      <c r="G22" s="2">
        <v>4261000</v>
      </c>
      <c r="H22" s="2">
        <v>-179.4</v>
      </c>
      <c r="I22" s="2">
        <v>10560000</v>
      </c>
      <c r="J22" s="2">
        <v>3983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-12.909146527990211</v>
      </c>
      <c r="B27" s="4">
        <f>-G15/E15</f>
        <v>-0.577818347786399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-0.003997143273906611</v>
      </c>
      <c r="G27" s="5">
        <f aca="true" t="shared" si="2" ref="G27:G34">-E15/(G3*C27)</f>
        <v>0.0069176468508131</v>
      </c>
      <c r="H27" s="5">
        <f>-I15/(G3*C27*D27)</f>
        <v>-0.0004271302258333328</v>
      </c>
      <c r="I27" s="4">
        <f aca="true" t="shared" si="3" ref="I27:I34">-I15/G15</f>
        <v>6.411532385466034</v>
      </c>
    </row>
    <row r="28" spans="1:9" ht="12.75">
      <c r="A28" s="3">
        <f aca="true" t="shared" si="4" ref="A28:A34">G16/9807</f>
        <v>36.14764963801366</v>
      </c>
      <c r="B28" s="4">
        <f aca="true" t="shared" si="5" ref="B28:B34">-G16/E16</f>
        <v>1.5918275707229457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0.011192632627171356</v>
      </c>
      <c r="G28" s="5">
        <f t="shared" si="2"/>
        <v>0.007031309692725136</v>
      </c>
      <c r="H28" s="5">
        <f aca="true" t="shared" si="6" ref="H28:H34">-I16/(G4*C28*D28)</f>
        <v>-6.214621124912727E-05</v>
      </c>
      <c r="I28" s="4">
        <f t="shared" si="3"/>
        <v>-0.3331452750352609</v>
      </c>
    </row>
    <row r="29" spans="1:9" ht="12.75">
      <c r="A29" s="3">
        <f t="shared" si="4"/>
        <v>80.89120016314877</v>
      </c>
      <c r="B29" s="4">
        <f t="shared" si="5"/>
        <v>3.0232469512195124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0.025046870135782894</v>
      </c>
      <c r="G29" s="5">
        <f t="shared" si="2"/>
        <v>0.008284758254921759</v>
      </c>
      <c r="H29" s="5">
        <f t="shared" si="6"/>
        <v>-0.0004320766643239492</v>
      </c>
      <c r="I29" s="4">
        <f t="shared" si="3"/>
        <v>-1.0350434892222362</v>
      </c>
    </row>
    <row r="30" spans="1:9" ht="12.75">
      <c r="A30" s="3">
        <f t="shared" si="4"/>
        <v>133.06821657999387</v>
      </c>
      <c r="B30" s="8">
        <f t="shared" si="5"/>
        <v>3.7958115183246073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0.041202780193113166</v>
      </c>
      <c r="G30" s="5">
        <f t="shared" si="2"/>
        <v>0.010854801402599468</v>
      </c>
      <c r="H30" s="5">
        <f t="shared" si="6"/>
        <v>-0.001006126637665803</v>
      </c>
      <c r="I30" s="4">
        <f t="shared" si="3"/>
        <v>-1.4651340996168583</v>
      </c>
    </row>
    <row r="31" spans="1:9" ht="12.75">
      <c r="A31" s="3">
        <f t="shared" si="4"/>
        <v>196.69623738146223</v>
      </c>
      <c r="B31" s="7">
        <f t="shared" si="5"/>
        <v>3.915956151035323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0.06090433945786613</v>
      </c>
      <c r="G31" s="5">
        <f t="shared" si="2"/>
        <v>0.015552865534963637</v>
      </c>
      <c r="H31" s="5">
        <f t="shared" si="6"/>
        <v>-0.001199248225544124</v>
      </c>
      <c r="I31" s="4">
        <f t="shared" si="3"/>
        <v>-1.181441161223432</v>
      </c>
    </row>
    <row r="32" spans="1:9" ht="12.75">
      <c r="A32" s="3">
        <f t="shared" si="4"/>
        <v>265.1167533394514</v>
      </c>
      <c r="B32" s="8">
        <f t="shared" si="5"/>
        <v>3.761574074074074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0.08208983026980401</v>
      </c>
      <c r="G32" s="5">
        <f t="shared" si="2"/>
        <v>0.021823265647110974</v>
      </c>
      <c r="H32" s="5">
        <f t="shared" si="6"/>
        <v>-0.0024137567400486603</v>
      </c>
      <c r="I32" s="4">
        <f t="shared" si="3"/>
        <v>-1.7642307692307693</v>
      </c>
    </row>
    <row r="33" spans="1:9" ht="12.75">
      <c r="A33" s="3">
        <f t="shared" si="4"/>
        <v>344.75374732334046</v>
      </c>
      <c r="B33" s="4">
        <f t="shared" si="5"/>
        <v>3.5899341686132935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0.10674835236238744</v>
      </c>
      <c r="G33" s="5">
        <f t="shared" si="2"/>
        <v>0.02973546236465439</v>
      </c>
      <c r="H33" s="5">
        <f t="shared" si="6"/>
        <v>-0.004146588862346511</v>
      </c>
      <c r="I33" s="4">
        <f t="shared" si="3"/>
        <v>-2.3306713989943804</v>
      </c>
    </row>
    <row r="34" spans="1:9" ht="12.75">
      <c r="A34" s="3">
        <f t="shared" si="4"/>
        <v>434.4855715305394</v>
      </c>
      <c r="B34" s="4">
        <f t="shared" si="5"/>
        <v>3.240304182509506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0.1345326026075519</v>
      </c>
      <c r="G34" s="5">
        <f t="shared" si="2"/>
        <v>0.04151851030953549</v>
      </c>
      <c r="H34" s="5">
        <f t="shared" si="6"/>
        <v>-0.0055568500490328875</v>
      </c>
      <c r="I34" s="4">
        <f t="shared" si="3"/>
        <v>-2.4782914808730343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0.0002972373524604444</v>
      </c>
      <c r="G37" s="15">
        <f>INDEX(LINEST(G27:G34,$E27:$E34^{1,2}),1)</f>
        <v>0.00022835932408616952</v>
      </c>
      <c r="H37" s="15">
        <f>INDEX(LINEST(H27:H34,$E27:$E34^{1,2}),1)</f>
        <v>-3.948247391144601E-05</v>
      </c>
    </row>
    <row r="38" spans="5:8" ht="12.75">
      <c r="E38" s="1" t="s">
        <v>282</v>
      </c>
      <c r="F38" s="15">
        <f>INDEX(LINEST(F27:F34,$E27:$E34^{1,2}),2)</f>
        <v>0.004996090810115665</v>
      </c>
      <c r="G38" s="15">
        <f>INDEX(LINEST(G27:G34,$E27:$E34^{1,2}),2)</f>
        <v>-0.0012666039837142193</v>
      </c>
      <c r="H38" s="15">
        <f>INDEX(LINEST(H27:H34,$E27:$E34^{1,2}),2)</f>
        <v>0.00025988378595851564</v>
      </c>
    </row>
    <row r="39" spans="5:8" ht="12.75">
      <c r="E39" s="1" t="s">
        <v>283</v>
      </c>
      <c r="F39" s="15">
        <f>INDEX(LINEST(F27:F34,$E27:$E34^{1,2}),3)</f>
        <v>-0.008018868392591815</v>
      </c>
      <c r="G39" s="15">
        <f>INDEX(LINEST(G27:G34,$E27:$E34^{1,2}),3)</f>
        <v>0.008437116829554836</v>
      </c>
      <c r="H39" s="15">
        <f>INDEX(LINEST(H27:H34,$E27:$E34^{1,2}),3)</f>
        <v>-0.0006285504572007641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4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2.75">
      <c r="A2" s="4" t="s">
        <v>20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20</v>
      </c>
      <c r="G2" s="4" t="s">
        <v>21</v>
      </c>
      <c r="H2" s="4" t="s">
        <v>24</v>
      </c>
      <c r="I2" s="4" t="s">
        <v>24</v>
      </c>
      <c r="J2" s="4" t="s">
        <v>24</v>
      </c>
    </row>
    <row r="3" spans="1:10" ht="12.75">
      <c r="A3" s="4" t="s">
        <v>147</v>
      </c>
      <c r="B3" s="3">
        <v>10</v>
      </c>
      <c r="C3" s="3">
        <v>320</v>
      </c>
      <c r="D3" s="6">
        <v>248.2</v>
      </c>
      <c r="E3" s="3">
        <v>287</v>
      </c>
      <c r="F3" s="6">
        <v>1.4</v>
      </c>
      <c r="G3" s="3">
        <v>22400</v>
      </c>
      <c r="H3" s="3">
        <v>0</v>
      </c>
      <c r="I3" s="3">
        <v>-1</v>
      </c>
      <c r="J3" s="3">
        <v>0</v>
      </c>
    </row>
    <row r="4" spans="1:10" ht="12.75">
      <c r="A4" s="4" t="s">
        <v>148</v>
      </c>
      <c r="B4" s="3">
        <v>10</v>
      </c>
      <c r="C4" s="3">
        <v>320</v>
      </c>
      <c r="D4" s="6">
        <v>248.2</v>
      </c>
      <c r="E4" s="3">
        <v>287</v>
      </c>
      <c r="F4" s="6">
        <v>1.4</v>
      </c>
      <c r="G4" s="3">
        <v>22400</v>
      </c>
      <c r="H4" s="3">
        <v>0</v>
      </c>
      <c r="I4" s="3">
        <v>-3</v>
      </c>
      <c r="J4" s="3">
        <v>0</v>
      </c>
    </row>
    <row r="5" spans="1:10" ht="12.75">
      <c r="A5" s="4" t="s">
        <v>149</v>
      </c>
      <c r="B5" s="3">
        <v>10</v>
      </c>
      <c r="C5" s="3">
        <v>320</v>
      </c>
      <c r="D5" s="6">
        <v>248.2</v>
      </c>
      <c r="E5" s="3">
        <v>287</v>
      </c>
      <c r="F5" s="6">
        <v>1.4</v>
      </c>
      <c r="G5" s="3">
        <v>22400</v>
      </c>
      <c r="H5" s="3">
        <v>0</v>
      </c>
      <c r="I5" s="3">
        <v>-5</v>
      </c>
      <c r="J5" s="3">
        <v>0</v>
      </c>
    </row>
    <row r="6" spans="1:10" ht="12.75">
      <c r="A6" s="4" t="s">
        <v>150</v>
      </c>
      <c r="B6" s="3">
        <v>10</v>
      </c>
      <c r="C6" s="3">
        <v>320</v>
      </c>
      <c r="D6" s="6">
        <v>248.2</v>
      </c>
      <c r="E6" s="3">
        <v>287</v>
      </c>
      <c r="F6" s="6">
        <v>1.4</v>
      </c>
      <c r="G6" s="3">
        <v>22400</v>
      </c>
      <c r="H6" s="3">
        <v>0</v>
      </c>
      <c r="I6" s="3">
        <v>-7</v>
      </c>
      <c r="J6" s="3">
        <v>0</v>
      </c>
    </row>
    <row r="7" spans="1:10" ht="12.75">
      <c r="A7" s="4" t="s">
        <v>151</v>
      </c>
      <c r="B7" s="3">
        <v>10</v>
      </c>
      <c r="C7" s="3">
        <v>320</v>
      </c>
      <c r="D7" s="6">
        <v>248.2</v>
      </c>
      <c r="E7" s="3">
        <v>287</v>
      </c>
      <c r="F7" s="6">
        <v>1.4</v>
      </c>
      <c r="G7" s="3">
        <v>22400</v>
      </c>
      <c r="H7" s="3">
        <v>0</v>
      </c>
      <c r="I7" s="3">
        <v>-9</v>
      </c>
      <c r="J7" s="3">
        <v>0</v>
      </c>
    </row>
    <row r="8" spans="1:10" ht="12.75">
      <c r="A8" s="4" t="s">
        <v>152</v>
      </c>
      <c r="B8" s="3">
        <v>10</v>
      </c>
      <c r="C8" s="3">
        <v>320</v>
      </c>
      <c r="D8" s="6">
        <v>248.2</v>
      </c>
      <c r="E8" s="3">
        <v>287</v>
      </c>
      <c r="F8" s="6">
        <v>1.4</v>
      </c>
      <c r="G8" s="3">
        <v>22400</v>
      </c>
      <c r="H8" s="3">
        <v>0</v>
      </c>
      <c r="I8" s="3">
        <v>-11</v>
      </c>
      <c r="J8" s="3">
        <v>0</v>
      </c>
    </row>
    <row r="9" spans="1:10" ht="12.75">
      <c r="A9" s="4" t="s">
        <v>153</v>
      </c>
      <c r="B9" s="3">
        <v>10</v>
      </c>
      <c r="C9" s="3">
        <v>320</v>
      </c>
      <c r="D9" s="6">
        <v>248.2</v>
      </c>
      <c r="E9" s="3">
        <v>287</v>
      </c>
      <c r="F9" s="6">
        <v>1.4</v>
      </c>
      <c r="G9" s="3">
        <v>22400</v>
      </c>
      <c r="H9" s="3">
        <v>0</v>
      </c>
      <c r="I9" s="3">
        <v>-13</v>
      </c>
      <c r="J9" s="3">
        <v>0</v>
      </c>
    </row>
    <row r="10" spans="1:10" ht="12.75">
      <c r="A10" s="4" t="s">
        <v>154</v>
      </c>
      <c r="B10" s="3">
        <v>10</v>
      </c>
      <c r="C10" s="3">
        <v>320</v>
      </c>
      <c r="D10" s="6">
        <v>248.2</v>
      </c>
      <c r="E10" s="3">
        <v>287</v>
      </c>
      <c r="F10" s="6">
        <v>1.4</v>
      </c>
      <c r="G10" s="3">
        <v>22400</v>
      </c>
      <c r="H10" s="3">
        <v>0</v>
      </c>
      <c r="I10" s="3">
        <v>-15</v>
      </c>
      <c r="J10" s="3">
        <v>0</v>
      </c>
    </row>
    <row r="13" spans="1:10" ht="12.75">
      <c r="A13" s="4" t="s">
        <v>10</v>
      </c>
      <c r="B13" s="4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4" t="s">
        <v>19</v>
      </c>
    </row>
    <row r="14" spans="1:10" ht="12.75">
      <c r="A14" s="4" t="s">
        <v>25</v>
      </c>
      <c r="B14" s="4" t="s">
        <v>25</v>
      </c>
      <c r="C14" s="4" t="s">
        <v>25</v>
      </c>
      <c r="D14" s="4" t="s">
        <v>25</v>
      </c>
      <c r="E14" s="4" t="s">
        <v>26</v>
      </c>
      <c r="F14" s="4" t="s">
        <v>26</v>
      </c>
      <c r="G14" s="4" t="s">
        <v>26</v>
      </c>
      <c r="H14" s="4" t="s">
        <v>27</v>
      </c>
      <c r="I14" s="4" t="s">
        <v>27</v>
      </c>
      <c r="J14" s="4" t="s">
        <v>27</v>
      </c>
    </row>
    <row r="15" spans="1:10" ht="12.75">
      <c r="A15" s="3">
        <v>0</v>
      </c>
      <c r="B15" s="3">
        <v>0</v>
      </c>
      <c r="C15" s="3">
        <v>0</v>
      </c>
      <c r="D15" s="4" t="s">
        <v>28</v>
      </c>
      <c r="E15" s="2">
        <v>-198000</v>
      </c>
      <c r="F15" s="2">
        <v>307.5</v>
      </c>
      <c r="G15" s="2">
        <v>-114100</v>
      </c>
      <c r="H15" s="2">
        <v>-1735</v>
      </c>
      <c r="I15" s="2">
        <v>713100</v>
      </c>
      <c r="J15" s="2">
        <v>1720</v>
      </c>
    </row>
    <row r="16" spans="1:10" ht="12.75">
      <c r="A16" s="3">
        <v>0</v>
      </c>
      <c r="B16" s="3">
        <v>0</v>
      </c>
      <c r="C16" s="3">
        <v>0</v>
      </c>
      <c r="D16" s="4" t="s">
        <v>28</v>
      </c>
      <c r="E16" s="2">
        <v>-201000</v>
      </c>
      <c r="F16" s="2">
        <v>-138.6</v>
      </c>
      <c r="G16" s="2">
        <v>315100</v>
      </c>
      <c r="H16" s="2">
        <v>-3016</v>
      </c>
      <c r="I16" s="2">
        <v>-101700</v>
      </c>
      <c r="J16" s="2">
        <v>14810</v>
      </c>
    </row>
    <row r="17" spans="1:10" ht="12.75">
      <c r="A17" s="3">
        <v>0</v>
      </c>
      <c r="B17" s="3">
        <v>0</v>
      </c>
      <c r="C17" s="3">
        <v>0</v>
      </c>
      <c r="D17" s="4" t="s">
        <v>28</v>
      </c>
      <c r="E17" s="2">
        <v>-235800</v>
      </c>
      <c r="F17" s="2">
        <v>751.3</v>
      </c>
      <c r="G17" s="2">
        <v>695000</v>
      </c>
      <c r="H17" s="2">
        <v>7552</v>
      </c>
      <c r="I17" s="2">
        <v>416300</v>
      </c>
      <c r="J17" s="2">
        <v>-12770</v>
      </c>
    </row>
    <row r="18" spans="1:10" ht="12.75">
      <c r="A18" s="3">
        <v>0</v>
      </c>
      <c r="B18" s="3">
        <v>0</v>
      </c>
      <c r="C18" s="3">
        <v>0</v>
      </c>
      <c r="D18" s="4" t="s">
        <v>28</v>
      </c>
      <c r="E18" s="2">
        <v>-308100</v>
      </c>
      <c r="F18" s="2">
        <v>541.1</v>
      </c>
      <c r="G18" s="2">
        <v>1149000</v>
      </c>
      <c r="H18" s="2">
        <v>1740</v>
      </c>
      <c r="I18" s="2">
        <v>1303000</v>
      </c>
      <c r="J18" s="2">
        <v>-9945</v>
      </c>
    </row>
    <row r="19" spans="1:10" ht="12.75">
      <c r="A19" s="3">
        <v>0</v>
      </c>
      <c r="B19" s="3">
        <v>0</v>
      </c>
      <c r="C19" s="3">
        <v>0</v>
      </c>
      <c r="D19" s="4" t="s">
        <v>28</v>
      </c>
      <c r="E19" s="2">
        <v>-442700</v>
      </c>
      <c r="F19" s="2">
        <v>193.6</v>
      </c>
      <c r="G19" s="2">
        <v>1716000</v>
      </c>
      <c r="H19" s="2">
        <v>-1701</v>
      </c>
      <c r="I19" s="2">
        <v>1537000</v>
      </c>
      <c r="J19" s="2">
        <v>2688</v>
      </c>
    </row>
    <row r="20" spans="1:10" ht="12.75">
      <c r="A20" s="3">
        <v>0</v>
      </c>
      <c r="B20" s="3">
        <v>0</v>
      </c>
      <c r="C20" s="3">
        <v>0</v>
      </c>
      <c r="D20" s="4" t="s">
        <v>28</v>
      </c>
      <c r="E20" s="2">
        <v>-624100</v>
      </c>
      <c r="F20" s="2">
        <v>68.19</v>
      </c>
      <c r="G20" s="2">
        <v>2332000</v>
      </c>
      <c r="H20" s="2">
        <v>-43.4</v>
      </c>
      <c r="I20" s="2">
        <v>3635000</v>
      </c>
      <c r="J20" s="2">
        <v>3350</v>
      </c>
    </row>
    <row r="21" spans="1:10" ht="12.75">
      <c r="A21" s="3">
        <v>0</v>
      </c>
      <c r="B21" s="3">
        <v>0</v>
      </c>
      <c r="C21" s="3">
        <v>0</v>
      </c>
      <c r="D21" s="4" t="s">
        <v>28</v>
      </c>
      <c r="E21" s="2">
        <v>-851800</v>
      </c>
      <c r="F21" s="2">
        <v>-1952</v>
      </c>
      <c r="G21" s="2">
        <v>3052000</v>
      </c>
      <c r="H21" s="2">
        <v>-34260</v>
      </c>
      <c r="I21" s="2">
        <v>6753000</v>
      </c>
      <c r="J21" s="2">
        <v>53960</v>
      </c>
    </row>
    <row r="22" spans="1:10" ht="12.75">
      <c r="A22" s="3">
        <v>0</v>
      </c>
      <c r="B22" s="3">
        <v>0</v>
      </c>
      <c r="C22" s="3">
        <v>0</v>
      </c>
      <c r="D22" s="4" t="s">
        <v>28</v>
      </c>
      <c r="E22" s="2">
        <v>-1197000</v>
      </c>
      <c r="F22" s="2">
        <v>-8.327</v>
      </c>
      <c r="G22" s="2">
        <v>3873000</v>
      </c>
      <c r="H22" s="2">
        <v>-161</v>
      </c>
      <c r="I22" s="2">
        <v>9239000</v>
      </c>
      <c r="J22" s="2">
        <v>3589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-11.634546752319771</v>
      </c>
      <c r="B27" s="4">
        <f>-G15/E15</f>
        <v>-0.5762626262626263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-0.003829887218045113</v>
      </c>
      <c r="G27" s="5">
        <f aca="true" t="shared" si="2" ref="G27:G34">-E15/(G3*C27)</f>
        <v>0.006646079484425349</v>
      </c>
      <c r="H27" s="5">
        <f>-I15/(G3*C27*D27)</f>
        <v>-0.0003989325993555317</v>
      </c>
      <c r="I27" s="4">
        <f aca="true" t="shared" si="3" ref="I27:I34">-I15/G15</f>
        <v>6.249780893952673</v>
      </c>
    </row>
    <row r="28" spans="1:9" ht="12.75">
      <c r="A28" s="3">
        <f aca="true" t="shared" si="4" ref="A28:A34">G16/9807</f>
        <v>32.130111145100436</v>
      </c>
      <c r="B28" s="4">
        <f aca="true" t="shared" si="5" ref="B28:B34">-G16/E16</f>
        <v>1.5676616915422885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0.010576664876476906</v>
      </c>
      <c r="G28" s="5">
        <f t="shared" si="2"/>
        <v>0.006746777658431794</v>
      </c>
      <c r="H28" s="5">
        <f aca="true" t="shared" si="6" ref="H28:H34">-I16/(G4*C28*D28)</f>
        <v>5.6894468313641245E-05</v>
      </c>
      <c r="I28" s="4">
        <f t="shared" si="3"/>
        <v>0.32275468105363375</v>
      </c>
    </row>
    <row r="29" spans="1:9" ht="12.75">
      <c r="A29" s="3">
        <f t="shared" si="4"/>
        <v>70.86774752727644</v>
      </c>
      <c r="B29" s="4">
        <f t="shared" si="5"/>
        <v>2.947413061916879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0.02332841031149302</v>
      </c>
      <c r="G29" s="5">
        <f t="shared" si="2"/>
        <v>0.007914876476906552</v>
      </c>
      <c r="H29" s="5">
        <f t="shared" si="6"/>
        <v>-0.00023289249910490512</v>
      </c>
      <c r="I29" s="4">
        <f t="shared" si="3"/>
        <v>-0.5989928057553957</v>
      </c>
    </row>
    <row r="30" spans="1:9" ht="12.75">
      <c r="A30" s="3">
        <f t="shared" si="4"/>
        <v>117.16121137962679</v>
      </c>
      <c r="B30" s="8">
        <f t="shared" si="5"/>
        <v>3.729308666017527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0.038567400644468314</v>
      </c>
      <c r="G30" s="5">
        <f t="shared" si="2"/>
        <v>0.010341702470461869</v>
      </c>
      <c r="H30" s="5">
        <f t="shared" si="6"/>
        <v>-0.0007289428929466524</v>
      </c>
      <c r="I30" s="4">
        <f t="shared" si="3"/>
        <v>-1.134029590948651</v>
      </c>
    </row>
    <row r="31" spans="1:9" ht="12.75">
      <c r="A31" s="3">
        <f t="shared" si="4"/>
        <v>174.97705720403792</v>
      </c>
      <c r="B31" s="7">
        <f t="shared" si="5"/>
        <v>3.8762141405014683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0.05759935553168636</v>
      </c>
      <c r="G31" s="5">
        <f t="shared" si="2"/>
        <v>0.01485969387755102</v>
      </c>
      <c r="H31" s="5">
        <f t="shared" si="6"/>
        <v>-0.0008598505191550304</v>
      </c>
      <c r="I31" s="4">
        <f t="shared" si="3"/>
        <v>-0.8956876456876457</v>
      </c>
    </row>
    <row r="32" spans="1:9" ht="12.75">
      <c r="A32" s="3">
        <f t="shared" si="4"/>
        <v>237.78933414907718</v>
      </c>
      <c r="B32" s="8">
        <f t="shared" si="5"/>
        <v>3.73658067617369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0.07827604726100967</v>
      </c>
      <c r="G32" s="5">
        <f t="shared" si="2"/>
        <v>0.02094857679914071</v>
      </c>
      <c r="H32" s="5">
        <f t="shared" si="6"/>
        <v>-0.002033543680630147</v>
      </c>
      <c r="I32" s="4">
        <f t="shared" si="3"/>
        <v>-1.5587478559176673</v>
      </c>
    </row>
    <row r="33" spans="1:9" ht="12.75">
      <c r="A33" s="3">
        <f t="shared" si="4"/>
        <v>311.2062812276945</v>
      </c>
      <c r="B33" s="4">
        <f t="shared" si="5"/>
        <v>3.583000704390702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0.10244360902255639</v>
      </c>
      <c r="G33" s="5">
        <f t="shared" si="2"/>
        <v>0.02859156820622986</v>
      </c>
      <c r="H33" s="5">
        <f t="shared" si="6"/>
        <v>-0.003777859828141783</v>
      </c>
      <c r="I33" s="4">
        <f t="shared" si="3"/>
        <v>-2.2126474442988204</v>
      </c>
    </row>
    <row r="34" spans="1:9" ht="12.75">
      <c r="A34" s="3">
        <f t="shared" si="4"/>
        <v>394.92199449372896</v>
      </c>
      <c r="B34" s="4">
        <f t="shared" si="5"/>
        <v>3.235588972431078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0.13000134264232008</v>
      </c>
      <c r="G34" s="5">
        <f t="shared" si="2"/>
        <v>0.04017857142857143</v>
      </c>
      <c r="H34" s="5">
        <f t="shared" si="6"/>
        <v>-0.005168613498030791</v>
      </c>
      <c r="I34" s="4">
        <f t="shared" si="3"/>
        <v>-2.385489284792151</v>
      </c>
    </row>
    <row r="36" spans="5:8" ht="12.75">
      <c r="E36" s="1" t="s">
        <v>284</v>
      </c>
      <c r="F36" s="1"/>
      <c r="G36" s="1"/>
      <c r="H36" s="1"/>
    </row>
    <row r="37" spans="5:8" ht="12.75">
      <c r="E37" s="1" t="s">
        <v>281</v>
      </c>
      <c r="F37" s="15">
        <f>INDEX(LINEST(F27:F34,$E27:$E34^{1,2}),1)</f>
        <v>0.00031335313730755437</v>
      </c>
      <c r="G37" s="15">
        <f>INDEX(LINEST(G27:G34,$E27:$E34^{1,2}),1)</f>
        <v>0.00022397851292772756</v>
      </c>
      <c r="H37" s="15">
        <f>INDEX(LINEST(H27:H34,$E27:$E34^{1,2}),1)</f>
        <v>-4.15930244669923E-05</v>
      </c>
    </row>
    <row r="38" spans="5:8" ht="12.75">
      <c r="E38" s="1" t="s">
        <v>282</v>
      </c>
      <c r="F38" s="15">
        <f>INDEX(LINEST(F27:F34,$E27:$E34^{1,2}),2)</f>
        <v>0.00439127953813105</v>
      </c>
      <c r="G38" s="15">
        <f>INDEX(LINEST(G27:G34,$E27:$E34^{1,2}),2)</f>
        <v>-0.001276689012070995</v>
      </c>
      <c r="H38" s="15">
        <f>INDEX(LINEST(H27:H34,$E27:$E34^{1,2}),2)</f>
        <v>0.00031968839775885276</v>
      </c>
    </row>
    <row r="39" spans="5:8" ht="12.75">
      <c r="E39" s="1" t="s">
        <v>283</v>
      </c>
      <c r="F39" s="15">
        <f>INDEX(LINEST(F27:F34,$E27:$E34^{1,2}),3)</f>
        <v>-0.007144885092194821</v>
      </c>
      <c r="G39" s="15">
        <f>INDEX(LINEST(G27:G34,$E27:$E34^{1,2}),3)</f>
        <v>0.008203819297925942</v>
      </c>
      <c r="H39" s="15">
        <f>INDEX(LINEST(H27:H34,$E27:$E34^{1,2}),3)</f>
        <v>-0.0006650677335078761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6" customWidth="1"/>
    <col min="2" max="16384" width="11.7109375" style="13" customWidth="1"/>
  </cols>
  <sheetData>
    <row r="1" spans="1:17" s="3" customFormat="1" ht="12.75">
      <c r="A1" s="14" t="s">
        <v>195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</row>
    <row r="2" spans="1:17" ht="12.75">
      <c r="A2" s="6">
        <v>0.3</v>
      </c>
      <c r="B2" s="18">
        <f>'0.3'!$G$37*'C-D'!B$1*'C-D'!B$1+'0.3'!$G$38*'C-D'!B$1+'0.3'!$G$39</f>
        <v>0.025099461529764278</v>
      </c>
      <c r="C2" s="18">
        <f>'0.3'!$G$37*'C-D'!C$1*'C-D'!C$1+'0.3'!$G$38*'C-D'!C$1+'0.3'!$G$39</f>
        <v>0.025523296106135386</v>
      </c>
      <c r="D2" s="18">
        <f>'0.3'!$G$37*'C-D'!D$1*'C-D'!D$1+'0.3'!$G$38*'C-D'!D$1+'0.3'!$G$39</f>
        <v>0.02665578251482628</v>
      </c>
      <c r="E2" s="18">
        <f>'0.3'!$G$37*'C-D'!E$1*'C-D'!E$1+'0.3'!$G$38*'C-D'!E$1+'0.3'!$G$39</f>
        <v>0.02849692075583697</v>
      </c>
      <c r="F2" s="18">
        <f>'0.3'!$G$37*'C-D'!F$1*'C-D'!F$1+'0.3'!$G$38*'C-D'!F$1+'0.3'!$G$39</f>
        <v>0.031046710829167448</v>
      </c>
      <c r="G2" s="18">
        <f>'0.3'!$G$37*'C-D'!G$1*'C-D'!G$1+'0.3'!$G$38*'C-D'!G$1+'0.3'!$G$39</f>
        <v>0.03430515273481771</v>
      </c>
      <c r="H2" s="18">
        <f>'0.3'!$G$37*'C-D'!H$1*'C-D'!H$1+'0.3'!$G$38*'C-D'!H$1+'0.3'!$G$39</f>
        <v>0.03827224647278778</v>
      </c>
      <c r="I2" s="18">
        <f>'0.3'!$G$37*'C-D'!I$1*'C-D'!I$1+'0.3'!$G$38*'C-D'!I$1+'0.3'!$G$39</f>
        <v>0.04294799204307762</v>
      </c>
      <c r="J2" s="18">
        <f>'0.3'!$G$37*'C-D'!J$1*'C-D'!J$1+'0.3'!$G$38*'C-D'!J$1+'0.3'!$G$39</f>
        <v>0.048332389445687254</v>
      </c>
      <c r="K2" s="18">
        <f>'0.3'!$G$37*'C-D'!K$1*'C-D'!K$1+'0.3'!$G$38*'C-D'!K$1+'0.3'!$G$39</f>
        <v>0.05442543868061669</v>
      </c>
      <c r="L2" s="18">
        <f>'0.3'!$G$37*'C-D'!L$1*'C-D'!L$1+'0.3'!$G$38*'C-D'!L$1+'0.3'!$G$39</f>
        <v>0.0612271397478659</v>
      </c>
      <c r="M2" s="18">
        <f>'0.3'!$G$37*'C-D'!M$1*'C-D'!M$1+'0.3'!$G$38*'C-D'!M$1+'0.3'!$G$39</f>
        <v>0.06873749264743492</v>
      </c>
      <c r="N2" s="18">
        <f>'0.3'!$G$37*'C-D'!N$1*'C-D'!N$1+'0.3'!$G$38*'C-D'!N$1+'0.3'!$G$39</f>
        <v>0.07695649737932371</v>
      </c>
      <c r="O2" s="18">
        <f>'0.3'!$G$37*'C-D'!O$1*'C-D'!O$1+'0.3'!$G$38*'C-D'!O$1+'0.3'!$G$39</f>
        <v>0.0858841539435323</v>
      </c>
      <c r="P2" s="18">
        <f>'0.3'!$G$37*'C-D'!P$1*'C-D'!P$1+'0.3'!$G$38*'C-D'!P$1+'0.3'!$G$39</f>
        <v>0.09552046234006067</v>
      </c>
      <c r="Q2" s="18">
        <f>'0.3'!$G$37*'C-D'!Q$1*'C-D'!Q$1+'0.3'!$G$38*'C-D'!Q$1+'0.3'!$G$39</f>
        <v>0.10586542256890884</v>
      </c>
    </row>
    <row r="3" spans="1:17" ht="12.75">
      <c r="A3" s="6">
        <v>0.6</v>
      </c>
      <c r="B3" s="18">
        <f>'0.6'!$G$37*'C-D'!B$1*'C-D'!B$1+'0.6'!$G$38*'C-D'!B$1+'0.6'!$G$39</f>
        <v>0.014434378213826156</v>
      </c>
      <c r="C3" s="18">
        <f>'0.6'!$G$37*'C-D'!C$1*'C-D'!C$1+'0.6'!$G$38*'C-D'!C$1+'0.6'!$G$39</f>
        <v>0.014834353852953624</v>
      </c>
      <c r="D3" s="18">
        <f>'0.6'!$G$37*'C-D'!D$1*'C-D'!D$1+'0.6'!$G$38*'C-D'!D$1+'0.6'!$G$39</f>
        <v>0.01589193590300144</v>
      </c>
      <c r="E3" s="18">
        <f>'0.6'!$G$37*'C-D'!E$1*'C-D'!E$1+'0.6'!$G$38*'C-D'!E$1+'0.6'!$G$39</f>
        <v>0.017607124363969606</v>
      </c>
      <c r="F3" s="18">
        <f>'0.6'!$G$37*'C-D'!F$1*'C-D'!F$1+'0.6'!$G$38*'C-D'!F$1+'0.6'!$G$39</f>
        <v>0.01997991923585812</v>
      </c>
      <c r="G3" s="18">
        <f>'0.6'!$G$37*'C-D'!G$1*'C-D'!G$1+'0.6'!$G$38*'C-D'!G$1+'0.6'!$G$39</f>
        <v>0.023010320518666985</v>
      </c>
      <c r="H3" s="18">
        <f>'0.6'!$G$37*'C-D'!H$1*'C-D'!H$1+'0.6'!$G$38*'C-D'!H$1+'0.6'!$G$39</f>
        <v>0.026698328212396198</v>
      </c>
      <c r="I3" s="18">
        <f>'0.6'!$G$37*'C-D'!I$1*'C-D'!I$1+'0.6'!$G$38*'C-D'!I$1+'0.6'!$G$39</f>
        <v>0.03104394231704576</v>
      </c>
      <c r="J3" s="18">
        <f>'0.6'!$G$37*'C-D'!J$1*'C-D'!J$1+'0.6'!$G$38*'C-D'!J$1+'0.6'!$G$39</f>
        <v>0.036047162832615665</v>
      </c>
      <c r="K3" s="18">
        <f>'0.6'!$G$37*'C-D'!K$1*'C-D'!K$1+'0.6'!$G$38*'C-D'!K$1+'0.6'!$G$39</f>
        <v>0.04170798975910593</v>
      </c>
      <c r="L3" s="18">
        <f>'0.6'!$G$37*'C-D'!L$1*'C-D'!L$1+'0.6'!$G$38*'C-D'!L$1+'0.6'!$G$39</f>
        <v>0.04802642309651653</v>
      </c>
      <c r="M3" s="18">
        <f>'0.6'!$G$37*'C-D'!M$1*'C-D'!M$1+'0.6'!$G$38*'C-D'!M$1+'0.6'!$G$39</f>
        <v>0.05500246284484749</v>
      </c>
      <c r="N3" s="18">
        <f>'0.6'!$G$37*'C-D'!N$1*'C-D'!N$1+'0.6'!$G$38*'C-D'!N$1+'0.6'!$G$39</f>
        <v>0.0626361090040988</v>
      </c>
      <c r="O3" s="18">
        <f>'0.6'!$G$37*'C-D'!O$1*'C-D'!O$1+'0.6'!$G$38*'C-D'!O$1+'0.6'!$G$39</f>
        <v>0.07092736157427043</v>
      </c>
      <c r="P3" s="18">
        <f>'0.6'!$G$37*'C-D'!P$1*'C-D'!P$1+'0.6'!$G$38*'C-D'!P$1+'0.6'!$G$39</f>
        <v>0.07987622055536245</v>
      </c>
      <c r="Q3" s="18">
        <f>'0.6'!$G$37*'C-D'!Q$1*'C-D'!Q$1+'0.6'!$G$38*'C-D'!Q$1+'0.6'!$G$39</f>
        <v>0.0894826859473748</v>
      </c>
    </row>
    <row r="4" spans="1:17" ht="12.75">
      <c r="A4" s="6">
        <v>0.9</v>
      </c>
      <c r="B4" s="18">
        <f>'0.9'!$G$37*'C-D'!B$1*'C-D'!B$1+'0.9'!$G$38*'C-D'!B$1+'0.9'!$G$39</f>
        <v>0.011554249126539445</v>
      </c>
      <c r="C4" s="18">
        <f>'0.9'!$G$37*'C-D'!C$1*'C-D'!C$1+'0.9'!$G$38*'C-D'!C$1+'0.9'!$G$39</f>
        <v>0.011790795601904753</v>
      </c>
      <c r="D4" s="18">
        <f>'0.9'!$G$37*'C-D'!D$1*'C-D'!D$1+'0.9'!$G$38*'C-D'!D$1+'0.9'!$G$39</f>
        <v>0.012752332452613303</v>
      </c>
      <c r="E4" s="18">
        <f>'0.9'!$G$37*'C-D'!E$1*'C-D'!E$1+'0.9'!$G$38*'C-D'!E$1+'0.9'!$G$39</f>
        <v>0.01443885967866509</v>
      </c>
      <c r="F4" s="18">
        <f>'0.9'!$G$37*'C-D'!F$1*'C-D'!F$1+'0.9'!$G$38*'C-D'!F$1+'0.9'!$G$39</f>
        <v>0.016850377280060117</v>
      </c>
      <c r="G4" s="18">
        <f>'0.9'!$G$37*'C-D'!G$1*'C-D'!G$1+'0.9'!$G$38*'C-D'!G$1+'0.9'!$G$39</f>
        <v>0.019986885256798384</v>
      </c>
      <c r="H4" s="18">
        <f>'0.9'!$G$37*'C-D'!H$1*'C-D'!H$1+'0.9'!$G$38*'C-D'!H$1+'0.9'!$G$39</f>
        <v>0.023848383608879895</v>
      </c>
      <c r="I4" s="18">
        <f>'0.9'!$G$37*'C-D'!I$1*'C-D'!I$1+'0.9'!$G$38*'C-D'!I$1+'0.9'!$G$39</f>
        <v>0.028434872336304644</v>
      </c>
      <c r="J4" s="18">
        <f>'0.9'!$G$37*'C-D'!J$1*'C-D'!J$1+'0.9'!$G$38*'C-D'!J$1+'0.9'!$G$39</f>
        <v>0.03374635143907263</v>
      </c>
      <c r="K4" s="18">
        <f>'0.9'!$G$37*'C-D'!K$1*'C-D'!K$1+'0.9'!$G$38*'C-D'!K$1+'0.9'!$G$39</f>
        <v>0.03978282091718385</v>
      </c>
      <c r="L4" s="18">
        <f>'0.9'!$G$37*'C-D'!L$1*'C-D'!L$1+'0.9'!$G$38*'C-D'!L$1+'0.9'!$G$39</f>
        <v>0.046544280770638324</v>
      </c>
      <c r="M4" s="18">
        <f>'0.9'!$G$37*'C-D'!M$1*'C-D'!M$1+'0.9'!$G$38*'C-D'!M$1+'0.9'!$G$39</f>
        <v>0.05403073099943603</v>
      </c>
      <c r="N4" s="18">
        <f>'0.9'!$G$37*'C-D'!N$1*'C-D'!N$1+'0.9'!$G$38*'C-D'!N$1+'0.9'!$G$39</f>
        <v>0.06224217160357698</v>
      </c>
      <c r="O4" s="18">
        <f>'0.9'!$G$37*'C-D'!O$1*'C-D'!O$1+'0.9'!$G$38*'C-D'!O$1+'0.9'!$G$39</f>
        <v>0.07117860258306118</v>
      </c>
      <c r="P4" s="18">
        <f>'0.9'!$G$37*'C-D'!P$1*'C-D'!P$1+'0.9'!$G$38*'C-D'!P$1+'0.9'!$G$39</f>
        <v>0.0808400239378886</v>
      </c>
      <c r="Q4" s="18">
        <f>'0.9'!$G$37*'C-D'!Q$1*'C-D'!Q$1+'0.9'!$G$38*'C-D'!Q$1+'0.9'!$G$39</f>
        <v>0.09122643566805928</v>
      </c>
    </row>
    <row r="5" spans="1:17" ht="12.75">
      <c r="A5" s="6">
        <v>1.2</v>
      </c>
      <c r="B5" s="18">
        <f>'1.2'!$G$37*'C-D'!B$1*'C-D'!B$1+'1.2'!$G$38*'C-D'!B$1+'1.2'!$G$39</f>
        <v>0.029194586414715236</v>
      </c>
      <c r="C5" s="18">
        <f>'1.2'!$G$37*'C-D'!C$1*'C-D'!C$1+'1.2'!$G$38*'C-D'!C$1+'1.2'!$G$39</f>
        <v>0.02866878995024125</v>
      </c>
      <c r="D5" s="18">
        <f>'1.2'!$G$37*'C-D'!D$1*'C-D'!D$1+'1.2'!$G$38*'C-D'!D$1+'1.2'!$G$39</f>
        <v>0.029050985357745314</v>
      </c>
      <c r="E5" s="18">
        <f>'1.2'!$G$37*'C-D'!E$1*'C-D'!E$1+'1.2'!$G$38*'C-D'!E$1+'1.2'!$G$39</f>
        <v>0.030341172637227427</v>
      </c>
      <c r="F5" s="18">
        <f>'1.2'!$G$37*'C-D'!F$1*'C-D'!F$1+'1.2'!$G$38*'C-D'!F$1+'1.2'!$G$39</f>
        <v>0.03253935178868759</v>
      </c>
      <c r="G5" s="18">
        <f>'1.2'!$G$37*'C-D'!G$1*'C-D'!G$1+'1.2'!$G$38*'C-D'!G$1+'1.2'!$G$39</f>
        <v>0.0356455228121258</v>
      </c>
      <c r="H5" s="18">
        <f>'1.2'!$G$37*'C-D'!H$1*'C-D'!H$1+'1.2'!$G$38*'C-D'!H$1+'1.2'!$G$39</f>
        <v>0.03965968570754207</v>
      </c>
      <c r="I5" s="18">
        <f>'1.2'!$G$37*'C-D'!I$1*'C-D'!I$1+'1.2'!$G$38*'C-D'!I$1+'1.2'!$G$39</f>
        <v>0.04458184047493637</v>
      </c>
      <c r="J5" s="18">
        <f>'1.2'!$G$37*'C-D'!J$1*'C-D'!J$1+'1.2'!$G$38*'C-D'!J$1+'1.2'!$G$39</f>
        <v>0.050411987114308734</v>
      </c>
      <c r="K5" s="18">
        <f>'1.2'!$G$37*'C-D'!K$1*'C-D'!K$1+'1.2'!$G$38*'C-D'!K$1+'1.2'!$G$39</f>
        <v>0.057150125625659146</v>
      </c>
      <c r="L5" s="18">
        <f>'1.2'!$G$37*'C-D'!L$1*'C-D'!L$1+'1.2'!$G$38*'C-D'!L$1+'1.2'!$G$39</f>
        <v>0.06479625600898761</v>
      </c>
      <c r="M5" s="18">
        <f>'1.2'!$G$37*'C-D'!M$1*'C-D'!M$1+'1.2'!$G$38*'C-D'!M$1+'1.2'!$G$39</f>
        <v>0.07335037826429412</v>
      </c>
      <c r="N5" s="18">
        <f>'1.2'!$G$37*'C-D'!N$1*'C-D'!N$1+'1.2'!$G$38*'C-D'!N$1+'1.2'!$G$39</f>
        <v>0.08281249239157867</v>
      </c>
      <c r="O5" s="18">
        <f>'1.2'!$G$37*'C-D'!O$1*'C-D'!O$1+'1.2'!$G$38*'C-D'!O$1+'1.2'!$G$39</f>
        <v>0.09318259839084128</v>
      </c>
      <c r="P5" s="18">
        <f>'1.2'!$G$37*'C-D'!P$1*'C-D'!P$1+'1.2'!$G$38*'C-D'!P$1+'1.2'!$G$39</f>
        <v>0.10446069626208196</v>
      </c>
      <c r="Q5" s="18">
        <f>'1.2'!$G$37*'C-D'!Q$1*'C-D'!Q$1+'1.2'!$G$38*'C-D'!Q$1+'1.2'!$G$39</f>
        <v>0.11664678600530068</v>
      </c>
    </row>
    <row r="6" spans="1:17" ht="12.75">
      <c r="A6" s="6">
        <v>1.5</v>
      </c>
      <c r="B6" s="18">
        <f>'1.5'!$G$37*'C-D'!B$1*'C-D'!B$1+'1.5'!$G$38*'C-D'!B$1+'1.5'!$G$39</f>
        <v>0.026572489072176818</v>
      </c>
      <c r="C6" s="18">
        <f>'1.5'!$G$37*'C-D'!C$1*'C-D'!C$1+'1.5'!$G$38*'C-D'!C$1+'1.5'!$G$39</f>
        <v>0.025482077484487983</v>
      </c>
      <c r="D6" s="18">
        <f>'1.5'!$G$37*'C-D'!D$1*'C-D'!D$1+'1.5'!$G$38*'C-D'!D$1+'1.5'!$G$39</f>
        <v>0.025363830131147087</v>
      </c>
      <c r="E6" s="18">
        <f>'1.5'!$G$37*'C-D'!E$1*'C-D'!E$1+'1.5'!$G$38*'C-D'!E$1+'1.5'!$G$39</f>
        <v>0.026217747012154118</v>
      </c>
      <c r="F6" s="18">
        <f>'1.5'!$G$37*'C-D'!F$1*'C-D'!F$1+'1.5'!$G$38*'C-D'!F$1+'1.5'!$G$39</f>
        <v>0.028043828127509083</v>
      </c>
      <c r="G6" s="18">
        <f>'1.5'!$G$37*'C-D'!G$1*'C-D'!G$1+'1.5'!$G$38*'C-D'!G$1+'1.5'!$G$39</f>
        <v>0.030842073477211983</v>
      </c>
      <c r="H6" s="18">
        <f>'1.5'!$G$37*'C-D'!H$1*'C-D'!H$1+'1.5'!$G$38*'C-D'!H$1+'1.5'!$G$39</f>
        <v>0.034612483061262814</v>
      </c>
      <c r="I6" s="18">
        <f>'1.5'!$G$37*'C-D'!I$1*'C-D'!I$1+'1.5'!$G$38*'C-D'!I$1+'1.5'!$G$39</f>
        <v>0.03935505687966158</v>
      </c>
      <c r="J6" s="18">
        <f>'1.5'!$G$37*'C-D'!J$1*'C-D'!J$1+'1.5'!$G$38*'C-D'!J$1+'1.5'!$G$39</f>
        <v>0.04506979493240827</v>
      </c>
      <c r="K6" s="18">
        <f>'1.5'!$G$37*'C-D'!K$1*'C-D'!K$1+'1.5'!$G$38*'C-D'!K$1+'1.5'!$G$39</f>
        <v>0.05175669721950291</v>
      </c>
      <c r="L6" s="18">
        <f>'1.5'!$G$37*'C-D'!L$1*'C-D'!L$1+'1.5'!$G$38*'C-D'!L$1+'1.5'!$G$39</f>
        <v>0.059415763740945475</v>
      </c>
      <c r="M6" s="18">
        <f>'1.5'!$G$37*'C-D'!M$1*'C-D'!M$1+'1.5'!$G$38*'C-D'!M$1+'1.5'!$G$39</f>
        <v>0.06804699449673596</v>
      </c>
      <c r="N6" s="18">
        <f>'1.5'!$G$37*'C-D'!N$1*'C-D'!N$1+'1.5'!$G$38*'C-D'!N$1+'1.5'!$G$39</f>
        <v>0.07765038948687439</v>
      </c>
      <c r="O6" s="18">
        <f>'1.5'!$G$37*'C-D'!O$1*'C-D'!O$1+'1.5'!$G$38*'C-D'!O$1+'1.5'!$G$39</f>
        <v>0.08822594871136075</v>
      </c>
      <c r="P6" s="18">
        <f>'1.5'!$G$37*'C-D'!P$1*'C-D'!P$1+'1.5'!$G$38*'C-D'!P$1+'1.5'!$G$39</f>
        <v>0.09977367217019506</v>
      </c>
      <c r="Q6" s="18">
        <f>'1.5'!$G$37*'C-D'!Q$1*'C-D'!Q$1+'1.5'!$G$38*'C-D'!Q$1+'1.5'!$G$39</f>
        <v>0.11229355986337727</v>
      </c>
    </row>
    <row r="7" spans="1:17" ht="12.75">
      <c r="A7" s="6">
        <v>2</v>
      </c>
      <c r="B7" s="18">
        <f>'2.0'!$G$37*'C-D'!B$1*'C-D'!B$1+'2.0'!$G$38*'C-D'!B$1+'2.0'!$G$39</f>
        <v>0.02102572964141878</v>
      </c>
      <c r="C7" s="18">
        <f>'2.0'!$G$37*'C-D'!C$1*'C-D'!C$1+'2.0'!$G$38*'C-D'!C$1+'2.0'!$G$39</f>
        <v>0.01996308206998488</v>
      </c>
      <c r="D7" s="18">
        <f>'2.0'!$G$37*'C-D'!D$1*'C-D'!D$1+'2.0'!$G$38*'C-D'!D$1+'2.0'!$G$39</f>
        <v>0.019807217742150406</v>
      </c>
      <c r="E7" s="18">
        <f>'2.0'!$G$37*'C-D'!E$1*'C-D'!E$1+'2.0'!$G$38*'C-D'!E$1+'2.0'!$G$39</f>
        <v>0.02055813665791536</v>
      </c>
      <c r="F7" s="18">
        <f>'2.0'!$G$37*'C-D'!F$1*'C-D'!F$1+'2.0'!$G$38*'C-D'!F$1+'2.0'!$G$39</f>
        <v>0.022215838817279746</v>
      </c>
      <c r="G7" s="18">
        <f>'2.0'!$G$37*'C-D'!G$1*'C-D'!G$1+'2.0'!$G$38*'C-D'!G$1+'2.0'!$G$39</f>
        <v>0.02478032422024356</v>
      </c>
      <c r="H7" s="18">
        <f>'2.0'!$G$37*'C-D'!H$1*'C-D'!H$1+'2.0'!$G$38*'C-D'!H$1+'2.0'!$G$39</f>
        <v>0.0282515928668068</v>
      </c>
      <c r="I7" s="18">
        <f>'2.0'!$G$37*'C-D'!I$1*'C-D'!I$1+'2.0'!$G$38*'C-D'!I$1+'2.0'!$G$39</f>
        <v>0.03262964475696947</v>
      </c>
      <c r="J7" s="18">
        <f>'2.0'!$G$37*'C-D'!J$1*'C-D'!J$1+'2.0'!$G$38*'C-D'!J$1+'2.0'!$G$39</f>
        <v>0.03791447989073157</v>
      </c>
      <c r="K7" s="18">
        <f>'2.0'!$G$37*'C-D'!K$1*'C-D'!K$1+'2.0'!$G$38*'C-D'!K$1+'2.0'!$G$39</f>
        <v>0.0441060982680931</v>
      </c>
      <c r="L7" s="18">
        <f>'2.0'!$G$37*'C-D'!L$1*'C-D'!L$1+'2.0'!$G$38*'C-D'!L$1+'2.0'!$G$39</f>
        <v>0.05120449988905406</v>
      </c>
      <c r="M7" s="18">
        <f>'2.0'!$G$37*'C-D'!M$1*'C-D'!M$1+'2.0'!$G$38*'C-D'!M$1+'2.0'!$G$39</f>
        <v>0.05920968475361444</v>
      </c>
      <c r="N7" s="18">
        <f>'2.0'!$G$37*'C-D'!N$1*'C-D'!N$1+'2.0'!$G$38*'C-D'!N$1+'2.0'!$G$39</f>
        <v>0.06812165286177424</v>
      </c>
      <c r="O7" s="18">
        <f>'2.0'!$G$37*'C-D'!O$1*'C-D'!O$1+'2.0'!$G$38*'C-D'!O$1+'2.0'!$G$39</f>
        <v>0.0779404042135335</v>
      </c>
      <c r="P7" s="18">
        <f>'2.0'!$G$37*'C-D'!P$1*'C-D'!P$1+'2.0'!$G$38*'C-D'!P$1+'2.0'!$G$39</f>
        <v>0.08866593880889218</v>
      </c>
      <c r="Q7" s="18">
        <f>'2.0'!$G$37*'C-D'!Q$1*'C-D'!Q$1+'2.0'!$G$38*'C-D'!Q$1+'2.0'!$G$39</f>
        <v>0.10029825664785028</v>
      </c>
    </row>
    <row r="8" spans="1:17" ht="12.75">
      <c r="A8" s="6">
        <v>2.5</v>
      </c>
      <c r="B8" s="18">
        <f>'2.5'!$G$37*'C-D'!B$1*'C-D'!B$1+'2.5'!$G$38*'C-D'!B$1+'2.5'!$G$39</f>
        <v>0.017090611310740248</v>
      </c>
      <c r="C8" s="18">
        <f>'2.5'!$G$37*'C-D'!C$1*'C-D'!C$1+'2.5'!$G$38*'C-D'!C$1+'2.5'!$G$39</f>
        <v>0.016255366890316546</v>
      </c>
      <c r="D8" s="18">
        <f>'2.5'!$G$37*'C-D'!D$1*'C-D'!D$1+'2.5'!$G$38*'C-D'!D$1+'2.5'!$G$39</f>
        <v>0.016209813541979742</v>
      </c>
      <c r="E8" s="18">
        <f>'2.5'!$G$37*'C-D'!E$1*'C-D'!E$1+'2.5'!$G$38*'C-D'!E$1+'2.5'!$G$39</f>
        <v>0.016953951265729836</v>
      </c>
      <c r="F8" s="18">
        <f>'2.5'!$G$37*'C-D'!F$1*'C-D'!F$1+'2.5'!$G$38*'C-D'!F$1+'2.5'!$G$39</f>
        <v>0.018487780061566823</v>
      </c>
      <c r="G8" s="18">
        <f>'2.5'!$G$37*'C-D'!G$1*'C-D'!G$1+'2.5'!$G$38*'C-D'!G$1+'2.5'!$G$39</f>
        <v>0.02081129992949071</v>
      </c>
      <c r="H8" s="18">
        <f>'2.5'!$G$37*'C-D'!H$1*'C-D'!H$1+'2.5'!$G$38*'C-D'!H$1+'2.5'!$G$39</f>
        <v>0.023924510869501495</v>
      </c>
      <c r="I8" s="18">
        <f>'2.5'!$G$37*'C-D'!I$1*'C-D'!I$1+'2.5'!$G$38*'C-D'!I$1+'2.5'!$G$39</f>
        <v>0.02782741288159917</v>
      </c>
      <c r="J8" s="18">
        <f>'2.5'!$G$37*'C-D'!J$1*'C-D'!J$1+'2.5'!$G$38*'C-D'!J$1+'2.5'!$G$39</f>
        <v>0.03252000596578374</v>
      </c>
      <c r="K8" s="18">
        <f>'2.5'!$G$37*'C-D'!K$1*'C-D'!K$1+'2.5'!$G$38*'C-D'!K$1+'2.5'!$G$39</f>
        <v>0.03800229012205522</v>
      </c>
      <c r="L8" s="18">
        <f>'2.5'!$G$37*'C-D'!L$1*'C-D'!L$1+'2.5'!$G$38*'C-D'!L$1+'2.5'!$G$39</f>
        <v>0.04427426535041358</v>
      </c>
      <c r="M8" s="18">
        <f>'2.5'!$G$37*'C-D'!M$1*'C-D'!M$1+'2.5'!$G$38*'C-D'!M$1+'2.5'!$G$39</f>
        <v>0.05133593165085884</v>
      </c>
      <c r="N8" s="18">
        <f>'2.5'!$G$37*'C-D'!N$1*'C-D'!N$1+'2.5'!$G$38*'C-D'!N$1+'2.5'!$G$39</f>
        <v>0.059187289023391</v>
      </c>
      <c r="O8" s="18">
        <f>'2.5'!$G$37*'C-D'!O$1*'C-D'!O$1+'2.5'!$G$38*'C-D'!O$1+'2.5'!$G$39</f>
        <v>0.06782833746801006</v>
      </c>
      <c r="P8" s="18">
        <f>'2.5'!$G$37*'C-D'!P$1*'C-D'!P$1+'2.5'!$G$38*'C-D'!P$1+'2.5'!$G$39</f>
        <v>0.07725907698471601</v>
      </c>
      <c r="Q8" s="18">
        <f>'2.5'!$G$37*'C-D'!Q$1*'C-D'!Q$1+'2.5'!$G$38*'C-D'!Q$1+'2.5'!$G$39</f>
        <v>0.08747950757350886</v>
      </c>
    </row>
    <row r="9" spans="1:17" ht="12.75">
      <c r="A9" s="6">
        <v>3</v>
      </c>
      <c r="B9" s="18">
        <f>3!$G$37*'C-D'!B$1*'C-D'!B$1+3!$G$38*'C-D'!B$1+3!$G$39</f>
        <v>0.014544944864930884</v>
      </c>
      <c r="C9" s="18">
        <f>3!$G$37*'C-D'!C$1*'C-D'!C$1+3!$G$38*'C-D'!C$1+3!$G$39</f>
        <v>0.013821781554027458</v>
      </c>
      <c r="D9" s="18">
        <f>3!$G$37*'C-D'!D$1*'C-D'!D$1+3!$G$38*'C-D'!D$1+3!$G$39</f>
        <v>0.013796488267549646</v>
      </c>
      <c r="E9" s="18">
        <f>3!$G$37*'C-D'!E$1*'C-D'!E$1+3!$G$38*'C-D'!E$1+3!$G$39</f>
        <v>0.014469065005497451</v>
      </c>
      <c r="F9" s="18">
        <f>3!$G$37*'C-D'!F$1*'C-D'!F$1+3!$G$38*'C-D'!F$1+3!$G$39</f>
        <v>0.01583951176787087</v>
      </c>
      <c r="G9" s="18">
        <f>3!$G$37*'C-D'!G$1*'C-D'!G$1+3!$G$38*'C-D'!G$1+3!$G$39</f>
        <v>0.01790782855466991</v>
      </c>
      <c r="H9" s="18">
        <f>3!$G$37*'C-D'!H$1*'C-D'!H$1+3!$G$38*'C-D'!H$1+3!$G$39</f>
        <v>0.020674015365894565</v>
      </c>
      <c r="I9" s="18">
        <f>3!$G$37*'C-D'!I$1*'C-D'!I$1+3!$G$38*'C-D'!I$1+3!$G$39</f>
        <v>0.024138072201544836</v>
      </c>
      <c r="J9" s="18">
        <f>3!$G$37*'C-D'!J$1*'C-D'!J$1+3!$G$38*'C-D'!J$1+3!$G$39</f>
        <v>0.02829999906162072</v>
      </c>
      <c r="K9" s="18">
        <f>3!$G$37*'C-D'!K$1*'C-D'!K$1+3!$G$38*'C-D'!K$1+3!$G$39</f>
        <v>0.03315979594612222</v>
      </c>
      <c r="L9" s="18">
        <f>3!$G$37*'C-D'!L$1*'C-D'!L$1+3!$G$38*'C-D'!L$1+3!$G$39</f>
        <v>0.038717462855049345</v>
      </c>
      <c r="M9" s="18">
        <f>3!$G$37*'C-D'!M$1*'C-D'!M$1+3!$G$38*'C-D'!M$1+3!$G$39</f>
        <v>0.04497299978840208</v>
      </c>
      <c r="N9" s="18">
        <f>3!$G$37*'C-D'!N$1*'C-D'!N$1+3!$G$38*'C-D'!N$1+3!$G$39</f>
        <v>0.05192640674618043</v>
      </c>
      <c r="O9" s="18">
        <f>3!$G$37*'C-D'!O$1*'C-D'!O$1+3!$G$38*'C-D'!O$1+3!$G$39</f>
        <v>0.0595776837283844</v>
      </c>
      <c r="P9" s="18">
        <f>3!$G$37*'C-D'!P$1*'C-D'!P$1+3!$G$38*'C-D'!P$1+3!$G$39</f>
        <v>0.06792683073501399</v>
      </c>
      <c r="Q9" s="18">
        <f>3!$G$37*'C-D'!Q$1*'C-D'!Q$1+3!$G$38*'C-D'!Q$1+3!$G$39</f>
        <v>0.07697384776606919</v>
      </c>
    </row>
    <row r="10" spans="1:17" ht="12.75">
      <c r="A10" s="6">
        <v>4</v>
      </c>
      <c r="B10" s="18">
        <f>4!$G$37*'C-D'!B$1*'C-D'!B$1+4!$G$38*'C-D'!B$1+4!$G$39</f>
        <v>0.012234073349473445</v>
      </c>
      <c r="C10" s="18">
        <f>4!$G$37*'C-D'!C$1*'C-D'!C$1+4!$G$38*'C-D'!C$1+4!$G$39</f>
        <v>0.011383292633292623</v>
      </c>
      <c r="D10" s="18">
        <f>4!$G$37*'C-D'!D$1*'C-D'!D$1+4!$G$38*'C-D'!D$1+4!$G$39</f>
        <v>0.011132896261454254</v>
      </c>
      <c r="E10" s="18">
        <f>4!$G$37*'C-D'!E$1*'C-D'!E$1+4!$G$38*'C-D'!E$1+4!$G$39</f>
        <v>0.01148288423395834</v>
      </c>
      <c r="F10" s="18">
        <f>4!$G$37*'C-D'!F$1*'C-D'!F$1+4!$G$38*'C-D'!F$1+4!$G$39</f>
        <v>0.012433256550804878</v>
      </c>
      <c r="G10" s="18">
        <f>4!$G$37*'C-D'!G$1*'C-D'!G$1+4!$G$38*'C-D'!G$1+4!$G$39</f>
        <v>0.013984013211993872</v>
      </c>
      <c r="H10" s="18">
        <f>4!$G$37*'C-D'!H$1*'C-D'!H$1+4!$G$38*'C-D'!H$1+4!$G$39</f>
        <v>0.01613515421752532</v>
      </c>
      <c r="I10" s="18">
        <f>4!$G$37*'C-D'!I$1*'C-D'!I$1+4!$G$38*'C-D'!I$1+4!$G$39</f>
        <v>0.01888667956739922</v>
      </c>
      <c r="J10" s="18">
        <f>4!$G$37*'C-D'!J$1*'C-D'!J$1+4!$G$38*'C-D'!J$1+4!$G$39</f>
        <v>0.022238589261615576</v>
      </c>
      <c r="K10" s="18">
        <f>4!$G$37*'C-D'!K$1*'C-D'!K$1+4!$G$38*'C-D'!K$1+4!$G$39</f>
        <v>0.026190883300174383</v>
      </c>
      <c r="L10" s="18">
        <f>4!$G$37*'C-D'!L$1*'C-D'!L$1+4!$G$38*'C-D'!L$1+4!$G$39</f>
        <v>0.03074356168307565</v>
      </c>
      <c r="M10" s="18">
        <f>4!$G$37*'C-D'!M$1*'C-D'!M$1+4!$G$38*'C-D'!M$1+4!$G$39</f>
        <v>0.035896624410319364</v>
      </c>
      <c r="N10" s="18">
        <f>4!$G$37*'C-D'!N$1*'C-D'!N$1+4!$G$38*'C-D'!N$1+4!$G$39</f>
        <v>0.04165007148190554</v>
      </c>
      <c r="O10" s="18">
        <f>4!$G$37*'C-D'!O$1*'C-D'!O$1+4!$G$38*'C-D'!O$1+4!$G$39</f>
        <v>0.04800390289783417</v>
      </c>
      <c r="P10" s="18">
        <f>4!$G$37*'C-D'!P$1*'C-D'!P$1+4!$G$38*'C-D'!P$1+4!$G$39</f>
        <v>0.05495811865810525</v>
      </c>
      <c r="Q10" s="18">
        <f>4!$G$37*'C-D'!Q$1*'C-D'!Q$1+4!$G$38*'C-D'!Q$1+4!$G$39</f>
        <v>0.06251271876271877</v>
      </c>
    </row>
    <row r="11" spans="1:17" ht="12.75">
      <c r="A11" s="6">
        <v>5</v>
      </c>
      <c r="B11" s="18">
        <f>5!$G$37*'C-D'!B$1*'C-D'!B$1+5!$G$38*'C-D'!B$1+5!$G$39</f>
        <v>0.010726844895629657</v>
      </c>
      <c r="C11" s="18">
        <f>5!$G$37*'C-D'!C$1*'C-D'!C$1+5!$G$38*'C-D'!C$1+5!$G$39</f>
        <v>0.00981945670399478</v>
      </c>
      <c r="D11" s="18">
        <f>5!$G$37*'C-D'!D$1*'C-D'!D$1+5!$G$38*'C-D'!D$1+5!$G$39</f>
        <v>0.009454366872930962</v>
      </c>
      <c r="E11" s="18">
        <f>5!$G$37*'C-D'!E$1*'C-D'!E$1+5!$G$38*'C-D'!E$1+5!$G$39</f>
        <v>0.0096315754024382</v>
      </c>
      <c r="F11" s="18">
        <f>5!$G$37*'C-D'!F$1*'C-D'!F$1+5!$G$38*'C-D'!F$1+5!$G$39</f>
        <v>0.010351082292516498</v>
      </c>
      <c r="G11" s="18">
        <f>5!$G$37*'C-D'!G$1*'C-D'!G$1+5!$G$38*'C-D'!G$1+5!$G$39</f>
        <v>0.011612887543165855</v>
      </c>
      <c r="H11" s="18">
        <f>5!$G$37*'C-D'!H$1*'C-D'!H$1+5!$G$38*'C-D'!H$1+5!$G$39</f>
        <v>0.013416991154386267</v>
      </c>
      <c r="I11" s="18">
        <f>5!$G$37*'C-D'!I$1*'C-D'!I$1+5!$G$38*'C-D'!I$1+5!$G$39</f>
        <v>0.01576339312617774</v>
      </c>
      <c r="J11" s="18">
        <f>5!$G$37*'C-D'!J$1*'C-D'!J$1+5!$G$38*'C-D'!J$1+5!$G$39</f>
        <v>0.01865209345854027</v>
      </c>
      <c r="K11" s="18">
        <f>5!$G$37*'C-D'!K$1*'C-D'!K$1+5!$G$38*'C-D'!K$1+5!$G$39</f>
        <v>0.022083092151473853</v>
      </c>
      <c r="L11" s="18">
        <f>5!$G$37*'C-D'!L$1*'C-D'!L$1+5!$G$38*'C-D'!L$1+5!$G$39</f>
        <v>0.0260563892049785</v>
      </c>
      <c r="M11" s="18">
        <f>5!$G$37*'C-D'!M$1*'C-D'!M$1+5!$G$38*'C-D'!M$1+5!$G$39</f>
        <v>0.030571984619054204</v>
      </c>
      <c r="N11" s="18">
        <f>5!$G$37*'C-D'!N$1*'C-D'!N$1+5!$G$38*'C-D'!N$1+5!$G$39</f>
        <v>0.035629878393700964</v>
      </c>
      <c r="O11" s="18">
        <f>5!$G$37*'C-D'!O$1*'C-D'!O$1+5!$G$38*'C-D'!O$1+5!$G$39</f>
        <v>0.04123007052891878</v>
      </c>
      <c r="P11" s="18">
        <f>5!$G$37*'C-D'!P$1*'C-D'!P$1+5!$G$38*'C-D'!P$1+5!$G$39</f>
        <v>0.04737256102470766</v>
      </c>
      <c r="Q11" s="18">
        <f>5!$G$37*'C-D'!Q$1*'C-D'!Q$1+5!$G$38*'C-D'!Q$1+5!$G$39</f>
        <v>0.0540573498810676</v>
      </c>
    </row>
    <row r="12" spans="1:17" ht="12.75">
      <c r="A12" s="6">
        <v>6</v>
      </c>
      <c r="B12" s="18">
        <f>6!$G$37*'C-D'!B$1*'C-D'!B$1+6!$G$38*'C-D'!B$1+6!$G$39</f>
        <v>0.009801297102061332</v>
      </c>
      <c r="C12" s="18">
        <f>6!$G$37*'C-D'!C$1*'C-D'!C$1+6!$G$38*'C-D'!C$1+6!$G$39</f>
        <v>0.008843491688535337</v>
      </c>
      <c r="D12" s="18">
        <f>6!$G$37*'C-D'!D$1*'C-D'!D$1+6!$G$38*'C-D'!D$1+6!$G$39</f>
        <v>0.008393168000931258</v>
      </c>
      <c r="E12" s="18">
        <f>6!$G$37*'C-D'!E$1*'C-D'!E$1+6!$G$38*'C-D'!E$1+6!$G$39</f>
        <v>0.008450326039249093</v>
      </c>
      <c r="F12" s="18">
        <f>6!$G$37*'C-D'!F$1*'C-D'!F$1+6!$G$38*'C-D'!F$1+6!$G$39</f>
        <v>0.009014965803488841</v>
      </c>
      <c r="G12" s="18">
        <f>6!$G$37*'C-D'!G$1*'C-D'!G$1+6!$G$38*'C-D'!G$1+6!$G$39</f>
        <v>0.010087087293650506</v>
      </c>
      <c r="H12" s="18">
        <f>6!$G$37*'C-D'!H$1*'C-D'!H$1+6!$G$38*'C-D'!H$1+6!$G$39</f>
        <v>0.011666690509734087</v>
      </c>
      <c r="I12" s="18">
        <f>6!$G$37*'C-D'!I$1*'C-D'!I$1+6!$G$38*'C-D'!I$1+6!$G$39</f>
        <v>0.01375377545173958</v>
      </c>
      <c r="J12" s="18">
        <f>6!$G$37*'C-D'!J$1*'C-D'!J$1+6!$G$38*'C-D'!J$1+6!$G$39</f>
        <v>0.01634834211966699</v>
      </c>
      <c r="K12" s="18">
        <f>6!$G$37*'C-D'!K$1*'C-D'!K$1+6!$G$38*'C-D'!K$1+6!$G$39</f>
        <v>0.019450390513516314</v>
      </c>
      <c r="L12" s="18">
        <f>6!$G$37*'C-D'!L$1*'C-D'!L$1+6!$G$38*'C-D'!L$1+6!$G$39</f>
        <v>0.023059920633287552</v>
      </c>
      <c r="M12" s="18">
        <f>6!$G$37*'C-D'!M$1*'C-D'!M$1+6!$G$38*'C-D'!M$1+6!$G$39</f>
        <v>0.027176932478980707</v>
      </c>
      <c r="N12" s="18">
        <f>6!$G$37*'C-D'!N$1*'C-D'!N$1+6!$G$38*'C-D'!N$1+6!$G$39</f>
        <v>0.03180142605059578</v>
      </c>
      <c r="O12" s="18">
        <f>6!$G$37*'C-D'!O$1*'C-D'!O$1+6!$G$38*'C-D'!O$1+6!$G$39</f>
        <v>0.036933401348132756</v>
      </c>
      <c r="P12" s="18">
        <f>6!$G$37*'C-D'!P$1*'C-D'!P$1+6!$G$38*'C-D'!P$1+6!$G$39</f>
        <v>0.04257285837159166</v>
      </c>
      <c r="Q12" s="18">
        <f>6!$G$37*'C-D'!Q$1*'C-D'!Q$1+6!$G$38*'C-D'!Q$1+6!$G$39</f>
        <v>0.04871979712097247</v>
      </c>
    </row>
    <row r="13" spans="1:17" ht="12.75">
      <c r="A13" s="6">
        <v>7</v>
      </c>
      <c r="B13" s="18">
        <f>7!$G$37*'C-D'!B$1*'C-D'!B$1+7!$G$38*'C-D'!B$1+7!$G$39</f>
        <v>0.009181955478728753</v>
      </c>
      <c r="C13" s="18">
        <f>7!$G$37*'C-D'!C$1*'C-D'!C$1+7!$G$38*'C-D'!C$1+7!$G$39</f>
        <v>0.008188474100703653</v>
      </c>
      <c r="D13" s="18">
        <f>7!$G$37*'C-D'!D$1*'C-D'!D$1+7!$G$38*'C-D'!D$1+7!$G$39</f>
        <v>0.007679535678012189</v>
      </c>
      <c r="E13" s="18">
        <f>7!$G$37*'C-D'!E$1*'C-D'!E$1+7!$G$38*'C-D'!E$1+7!$G$39</f>
        <v>0.007655140210654359</v>
      </c>
      <c r="F13" s="18">
        <f>7!$G$37*'C-D'!F$1*'C-D'!F$1+7!$G$38*'C-D'!F$1+7!$G$39</f>
        <v>0.008115287698630163</v>
      </c>
      <c r="G13" s="18">
        <f>7!$G$37*'C-D'!G$1*'C-D'!G$1+7!$G$38*'C-D'!G$1+7!$G$39</f>
        <v>0.009059978141939604</v>
      </c>
      <c r="H13" s="18">
        <f>7!$G$37*'C-D'!H$1*'C-D'!H$1+7!$G$38*'C-D'!H$1+7!$G$39</f>
        <v>0.010489211540582678</v>
      </c>
      <c r="I13" s="18">
        <f>7!$G$37*'C-D'!I$1*'C-D'!I$1+7!$G$38*'C-D'!I$1+7!$G$39</f>
        <v>0.012402987894559386</v>
      </c>
      <c r="J13" s="18">
        <f>7!$G$37*'C-D'!J$1*'C-D'!J$1+7!$G$38*'C-D'!J$1+7!$G$39</f>
        <v>0.01480130720386973</v>
      </c>
      <c r="K13" s="18">
        <f>7!$G$37*'C-D'!K$1*'C-D'!K$1+7!$G$38*'C-D'!K$1+7!$G$39</f>
        <v>0.017684169468513707</v>
      </c>
      <c r="L13" s="18">
        <f>7!$G$37*'C-D'!L$1*'C-D'!L$1+7!$G$38*'C-D'!L$1+7!$G$39</f>
        <v>0.021051574688491323</v>
      </c>
      <c r="M13" s="18">
        <f>7!$G$37*'C-D'!M$1*'C-D'!M$1+7!$G$38*'C-D'!M$1+7!$G$39</f>
        <v>0.024903522863802565</v>
      </c>
      <c r="N13" s="18">
        <f>7!$G$37*'C-D'!N$1*'C-D'!N$1+7!$G$38*'C-D'!N$1+7!$G$39</f>
        <v>0.029240013994447447</v>
      </c>
      <c r="O13" s="18">
        <f>7!$G$37*'C-D'!O$1*'C-D'!O$1+7!$G$38*'C-D'!O$1+7!$G$39</f>
        <v>0.03406104808042597</v>
      </c>
      <c r="P13" s="18">
        <f>7!$G$37*'C-D'!P$1*'C-D'!P$1+7!$G$38*'C-D'!P$1+7!$G$39</f>
        <v>0.03936662512173812</v>
      </c>
      <c r="Q13" s="18">
        <f>7!$G$37*'C-D'!Q$1*'C-D'!Q$1+7!$G$38*'C-D'!Q$1+7!$G$39</f>
        <v>0.04515674511838391</v>
      </c>
    </row>
    <row r="14" spans="1:17" ht="12.75">
      <c r="A14" s="6">
        <v>8</v>
      </c>
      <c r="B14" s="18">
        <f>8!$G$37*'C-D'!B$1*'C-D'!B$1+8!$G$38*'C-D'!B$1+8!$G$39</f>
        <v>0.008749456121398609</v>
      </c>
      <c r="C14" s="18">
        <f>8!$G$37*'C-D'!C$1*'C-D'!C$1+8!$G$38*'C-D'!C$1+8!$G$39</f>
        <v>0.00773068273361976</v>
      </c>
      <c r="D14" s="18">
        <f>8!$G$37*'C-D'!D$1*'C-D'!D$1+8!$G$38*'C-D'!D$1+8!$G$39</f>
        <v>0.007180257181081345</v>
      </c>
      <c r="E14" s="18">
        <f>8!$G$37*'C-D'!E$1*'C-D'!E$1+8!$G$38*'C-D'!E$1+8!$G$39</f>
        <v>0.007098179463783364</v>
      </c>
      <c r="F14" s="18">
        <f>8!$G$37*'C-D'!F$1*'C-D'!F$1+8!$G$38*'C-D'!F$1+8!$G$39</f>
        <v>0.007484449581725814</v>
      </c>
      <c r="G14" s="18">
        <f>8!$G$37*'C-D'!G$1*'C-D'!G$1+8!$G$38*'C-D'!G$1+8!$G$39</f>
        <v>0.0083390675349087</v>
      </c>
      <c r="H14" s="18">
        <f>8!$G$37*'C-D'!H$1*'C-D'!H$1+8!$G$38*'C-D'!H$1+8!$G$39</f>
        <v>0.009662033323332018</v>
      </c>
      <c r="I14" s="18">
        <f>8!$G$37*'C-D'!I$1*'C-D'!I$1+8!$G$38*'C-D'!I$1+8!$G$39</f>
        <v>0.011453346946995768</v>
      </c>
      <c r="J14" s="18">
        <f>8!$G$37*'C-D'!J$1*'C-D'!J$1+8!$G$38*'C-D'!J$1+8!$G$39</f>
        <v>0.013713008405899953</v>
      </c>
      <c r="K14" s="18">
        <f>8!$G$37*'C-D'!K$1*'C-D'!K$1+8!$G$38*'C-D'!K$1+8!$G$39</f>
        <v>0.016441017700044573</v>
      </c>
      <c r="L14" s="18">
        <f>8!$G$37*'C-D'!L$1*'C-D'!L$1+8!$G$38*'C-D'!L$1+8!$G$39</f>
        <v>0.01963737482942962</v>
      </c>
      <c r="M14" s="18">
        <f>8!$G$37*'C-D'!M$1*'C-D'!M$1+8!$G$38*'C-D'!M$1+8!$G$39</f>
        <v>0.023302079794055106</v>
      </c>
      <c r="N14" s="18">
        <f>8!$G$37*'C-D'!N$1*'C-D'!N$1+8!$G$38*'C-D'!N$1+8!$G$39</f>
        <v>0.027435132593921028</v>
      </c>
      <c r="O14" s="18">
        <f>8!$G$37*'C-D'!O$1*'C-D'!O$1+8!$G$38*'C-D'!O$1+8!$G$39</f>
        <v>0.03203653322902737</v>
      </c>
      <c r="P14" s="18">
        <f>8!$G$37*'C-D'!P$1*'C-D'!P$1+8!$G$38*'C-D'!P$1+8!$G$39</f>
        <v>0.03710628169937416</v>
      </c>
      <c r="Q14" s="18">
        <f>8!$G$37*'C-D'!Q$1*'C-D'!Q$1+8!$G$38*'C-D'!Q$1+8!$G$39</f>
        <v>0.042644378004961375</v>
      </c>
    </row>
    <row r="15" spans="1:17" ht="12.75">
      <c r="A15" s="6">
        <v>9</v>
      </c>
      <c r="B15" s="18">
        <f>9!$G$37*'C-D'!B$1*'C-D'!B$1+9!$G$38*'C-D'!B$1+9!$G$39</f>
        <v>0.008437116829554836</v>
      </c>
      <c r="C15" s="18">
        <f>9!$G$37*'C-D'!C$1*'C-D'!C$1+9!$G$38*'C-D'!C$1+9!$G$39</f>
        <v>0.007398872169926786</v>
      </c>
      <c r="D15" s="18">
        <f>9!$G$37*'C-D'!D$1*'C-D'!D$1+9!$G$38*'C-D'!D$1+9!$G$39</f>
        <v>0.006817346158471075</v>
      </c>
      <c r="E15" s="18">
        <f>9!$G$37*'C-D'!E$1*'C-D'!E$1+9!$G$38*'C-D'!E$1+9!$G$39</f>
        <v>0.0066925387951877035</v>
      </c>
      <c r="F15" s="18">
        <f>9!$G$37*'C-D'!F$1*'C-D'!F$1+9!$G$38*'C-D'!F$1+9!$G$39</f>
        <v>0.007024450080076671</v>
      </c>
      <c r="G15" s="18">
        <f>9!$G$37*'C-D'!G$1*'C-D'!G$1+9!$G$38*'C-D'!G$1+9!$G$39</f>
        <v>0.007813080013137977</v>
      </c>
      <c r="H15" s="18">
        <f>9!$G$37*'C-D'!H$1*'C-D'!H$1+9!$G$38*'C-D'!H$1+9!$G$39</f>
        <v>0.009058428594371623</v>
      </c>
      <c r="I15" s="18">
        <f>9!$G$37*'C-D'!I$1*'C-D'!I$1+9!$G$38*'C-D'!I$1+9!$G$39</f>
        <v>0.010760495823777607</v>
      </c>
      <c r="J15" s="18">
        <f>9!$G$37*'C-D'!J$1*'C-D'!J$1+9!$G$38*'C-D'!J$1+9!$G$39</f>
        <v>0.012919281701355931</v>
      </c>
      <c r="K15" s="18">
        <f>9!$G$37*'C-D'!K$1*'C-D'!K$1+9!$G$38*'C-D'!K$1+9!$G$39</f>
        <v>0.015534786227106596</v>
      </c>
      <c r="L15" s="18">
        <f>9!$G$37*'C-D'!L$1*'C-D'!L$1+9!$G$38*'C-D'!L$1+9!$G$39</f>
        <v>0.018607009401029596</v>
      </c>
      <c r="M15" s="18">
        <f>9!$G$37*'C-D'!M$1*'C-D'!M$1+9!$G$38*'C-D'!M$1+9!$G$39</f>
        <v>0.022135951223124933</v>
      </c>
      <c r="N15" s="18">
        <f>9!$G$37*'C-D'!N$1*'C-D'!N$1+9!$G$38*'C-D'!N$1+9!$G$39</f>
        <v>0.026121611693392617</v>
      </c>
      <c r="O15" s="18">
        <f>9!$G$37*'C-D'!O$1*'C-D'!O$1+9!$G$38*'C-D'!O$1+9!$G$39</f>
        <v>0.030563990811832635</v>
      </c>
      <c r="P15" s="18">
        <f>9!$G$37*'C-D'!P$1*'C-D'!P$1+9!$G$38*'C-D'!P$1+9!$G$39</f>
        <v>0.03546308857844499</v>
      </c>
      <c r="Q15" s="18">
        <f>9!$G$37*'C-D'!Q$1*'C-D'!Q$1+9!$G$38*'C-D'!Q$1+9!$G$39</f>
        <v>0.04081890499322969</v>
      </c>
    </row>
    <row r="16" spans="1:17" ht="12.75">
      <c r="A16" s="6">
        <v>10</v>
      </c>
      <c r="B16" s="18">
        <f>'10'!$G$37*'C-D'!B$1*'C-D'!B$1+'10'!$G$38*'C-D'!B$1+'10'!$G$39</f>
        <v>0.008203819297925942</v>
      </c>
      <c r="C16" s="18">
        <f>'10'!$G$37*'C-D'!C$1*'C-D'!C$1+'10'!$G$38*'C-D'!C$1+'10'!$G$39</f>
        <v>0.007151108798782674</v>
      </c>
      <c r="D16" s="18">
        <f>'10'!$G$37*'C-D'!D$1*'C-D'!D$1+'10'!$G$38*'C-D'!D$1+'10'!$G$39</f>
        <v>0.006546355325494862</v>
      </c>
      <c r="E16" s="18">
        <f>'10'!$G$37*'C-D'!E$1*'C-D'!E$1+'10'!$G$38*'C-D'!E$1+'10'!$G$39</f>
        <v>0.006389558878062505</v>
      </c>
      <c r="F16" s="18">
        <f>'10'!$G$37*'C-D'!F$1*'C-D'!F$1+'10'!$G$38*'C-D'!F$1+'10'!$G$39</f>
        <v>0.006680719456485603</v>
      </c>
      <c r="G16" s="18">
        <f>'10'!$G$37*'C-D'!G$1*'C-D'!G$1+'10'!$G$38*'C-D'!G$1+'10'!$G$39</f>
        <v>0.007419837060764157</v>
      </c>
      <c r="H16" s="18">
        <f>'10'!$G$37*'C-D'!H$1*'C-D'!H$1+'10'!$G$38*'C-D'!H$1+'10'!$G$39</f>
        <v>0.008606911690898163</v>
      </c>
      <c r="I16" s="18">
        <f>'10'!$G$37*'C-D'!I$1*'C-D'!I$1+'10'!$G$38*'C-D'!I$1+'10'!$G$39</f>
        <v>0.010241943346887628</v>
      </c>
      <c r="J16" s="18">
        <f>'10'!$G$37*'C-D'!J$1*'C-D'!J$1+'10'!$G$38*'C-D'!J$1+'10'!$G$39</f>
        <v>0.012324932028732546</v>
      </c>
      <c r="K16" s="18">
        <f>'10'!$G$37*'C-D'!K$1*'C-D'!K$1+'10'!$G$38*'C-D'!K$1+'10'!$G$39</f>
        <v>0.014855877736432922</v>
      </c>
      <c r="L16" s="18">
        <f>'10'!$G$37*'C-D'!L$1*'C-D'!L$1+'10'!$G$38*'C-D'!L$1+'10'!$G$39</f>
        <v>0.01783478046998875</v>
      </c>
      <c r="M16" s="18">
        <f>'10'!$G$37*'C-D'!M$1*'C-D'!M$1+'10'!$G$38*'C-D'!M$1+'10'!$G$39</f>
        <v>0.021261640229400032</v>
      </c>
      <c r="N16" s="18">
        <f>'10'!$G$37*'C-D'!N$1*'C-D'!N$1+'10'!$G$38*'C-D'!N$1+'10'!$G$39</f>
        <v>0.02513645701466677</v>
      </c>
      <c r="O16" s="18">
        <f>'10'!$G$37*'C-D'!O$1*'C-D'!O$1+'10'!$G$38*'C-D'!O$1+'10'!$G$39</f>
        <v>0.02945923082578896</v>
      </c>
      <c r="P16" s="18">
        <f>'10'!$G$37*'C-D'!P$1*'C-D'!P$1+'10'!$G$38*'C-D'!P$1+'10'!$G$39</f>
        <v>0.034229961662766616</v>
      </c>
      <c r="Q16" s="18">
        <f>'10'!$G$37*'C-D'!Q$1*'C-D'!Q$1+'10'!$G$38*'C-D'!Q$1+'10'!$G$39</f>
        <v>0.03944864952559971</v>
      </c>
    </row>
    <row r="17" spans="1:17" ht="12.75">
      <c r="A17" s="6">
        <v>11</v>
      </c>
      <c r="B17" s="18">
        <f>'11'!$G$37*'C-D'!B$1*'C-D'!B$1+'11'!$G$38*'C-D'!B$1+'11'!$G$39</f>
        <v>0.008018910561386889</v>
      </c>
      <c r="C17" s="18">
        <f>'11'!$G$37*'C-D'!C$1*'C-D'!C$1+'11'!$G$38*'C-D'!C$1+'11'!$G$39</f>
        <v>0.006957328385899821</v>
      </c>
      <c r="D17" s="18">
        <f>'11'!$G$37*'C-D'!D$1*'C-D'!D$1+'11'!$G$38*'C-D'!D$1+'11'!$G$39</f>
        <v>0.006336600693841204</v>
      </c>
      <c r="E17" s="18">
        <f>'11'!$G$37*'C-D'!E$1*'C-D'!E$1+'11'!$G$38*'C-D'!E$1+'11'!$G$39</f>
        <v>0.006156727485211037</v>
      </c>
      <c r="F17" s="18">
        <f>'11'!$G$37*'C-D'!F$1*'C-D'!F$1+'11'!$G$38*'C-D'!F$1+'11'!$G$39</f>
        <v>0.006417708760009321</v>
      </c>
      <c r="G17" s="18">
        <f>'11'!$G$37*'C-D'!G$1*'C-D'!G$1+'11'!$G$38*'C-D'!G$1+'11'!$G$39</f>
        <v>0.007119544518236058</v>
      </c>
      <c r="H17" s="18">
        <f>'11'!$G$37*'C-D'!H$1*'C-D'!H$1+'11'!$G$38*'C-D'!H$1+'11'!$G$39</f>
        <v>0.00826223475989124</v>
      </c>
      <c r="I17" s="18">
        <f>'11'!$G$37*'C-D'!I$1*'C-D'!I$1+'11'!$G$38*'C-D'!I$1+'11'!$G$39</f>
        <v>0.009845779484974879</v>
      </c>
      <c r="J17" s="18">
        <f>'11'!$G$37*'C-D'!J$1*'C-D'!J$1+'11'!$G$38*'C-D'!J$1+'11'!$G$39</f>
        <v>0.011870178693486968</v>
      </c>
      <c r="K17" s="18">
        <f>'11'!$G$37*'C-D'!K$1*'C-D'!K$1+'11'!$G$38*'C-D'!K$1+'11'!$G$39</f>
        <v>0.014335432385427506</v>
      </c>
      <c r="L17" s="18">
        <f>'11'!$G$37*'C-D'!L$1*'C-D'!L$1+'11'!$G$38*'C-D'!L$1+'11'!$G$39</f>
        <v>0.0172415405607965</v>
      </c>
      <c r="M17" s="18">
        <f>'11'!$G$37*'C-D'!M$1*'C-D'!M$1+'11'!$G$38*'C-D'!M$1+'11'!$G$39</f>
        <v>0.020588503219593938</v>
      </c>
      <c r="N17" s="18">
        <f>'11'!$G$37*'C-D'!N$1*'C-D'!N$1+'11'!$G$38*'C-D'!N$1+'11'!$G$39</f>
        <v>0.02437632036181982</v>
      </c>
      <c r="O17" s="18">
        <f>'11'!$G$37*'C-D'!O$1*'C-D'!O$1+'11'!$G$38*'C-D'!O$1+'11'!$G$39</f>
        <v>0.028604991987474168</v>
      </c>
      <c r="P17" s="18">
        <f>'11'!$G$37*'C-D'!P$1*'C-D'!P$1+'11'!$G$38*'C-D'!P$1+'11'!$G$39</f>
        <v>0.03327451809655696</v>
      </c>
      <c r="Q17" s="18">
        <f>'11'!$G$37*'C-D'!Q$1*'C-D'!Q$1+'11'!$G$38*'C-D'!Q$1+'11'!$G$39</f>
        <v>0.038384898689068206</v>
      </c>
    </row>
    <row r="18" spans="1:17" ht="12.75">
      <c r="A18" s="6">
        <v>12</v>
      </c>
      <c r="B18" s="18">
        <f>'12'!$G$37*'C-D'!B$1*'C-D'!B$1+'12'!$G$38*'C-D'!B$1+'12'!$G$39</f>
        <v>0.007878553674360737</v>
      </c>
      <c r="C18" s="18">
        <f>'12'!$G$37*'C-D'!C$1*'C-D'!C$1+'12'!$G$38*'C-D'!C$1+'12'!$G$39</f>
        <v>0.006807922845962017</v>
      </c>
      <c r="D18" s="18">
        <f>'12'!$G$37*'C-D'!D$1*'C-D'!D$1+'12'!$G$38*'C-D'!D$1+'12'!$G$39</f>
        <v>0.006172933368374386</v>
      </c>
      <c r="E18" s="18">
        <f>'12'!$G$37*'C-D'!E$1*'C-D'!E$1+'12'!$G$38*'C-D'!E$1+'12'!$G$39</f>
        <v>0.005973585241597844</v>
      </c>
      <c r="F18" s="18">
        <f>'12'!$G$37*'C-D'!F$1*'C-D'!F$1+'12'!$G$38*'C-D'!F$1+'12'!$G$39</f>
        <v>0.0062098784656323906</v>
      </c>
      <c r="G18" s="18">
        <f>'12'!$G$37*'C-D'!G$1*'C-D'!G$1+'12'!$G$38*'C-D'!G$1+'12'!$G$39</f>
        <v>0.006881813040478027</v>
      </c>
      <c r="H18" s="18">
        <f>'12'!$G$37*'C-D'!H$1*'C-D'!H$1+'12'!$G$38*'C-D'!H$1+'12'!$G$39</f>
        <v>0.007989388966134752</v>
      </c>
      <c r="I18" s="18">
        <f>'12'!$G$37*'C-D'!I$1*'C-D'!I$1+'12'!$G$38*'C-D'!I$1+'12'!$G$39</f>
        <v>0.009532606242602567</v>
      </c>
      <c r="J18" s="18">
        <f>'12'!$G$37*'C-D'!J$1*'C-D'!J$1+'12'!$G$38*'C-D'!J$1+'12'!$G$39</f>
        <v>0.01151146486988147</v>
      </c>
      <c r="K18" s="18">
        <f>'12'!$G$37*'C-D'!K$1*'C-D'!K$1+'12'!$G$38*'C-D'!K$1+'12'!$G$39</f>
        <v>0.013925964847971463</v>
      </c>
      <c r="L18" s="18">
        <f>'12'!$G$37*'C-D'!L$1*'C-D'!L$1+'12'!$G$38*'C-D'!L$1+'12'!$G$39</f>
        <v>0.016776106176872543</v>
      </c>
      <c r="M18" s="18">
        <f>'12'!$G$37*'C-D'!M$1*'C-D'!M$1+'12'!$G$38*'C-D'!M$1+'12'!$G$39</f>
        <v>0.020061888856584713</v>
      </c>
      <c r="N18" s="18">
        <f>'12'!$G$37*'C-D'!N$1*'C-D'!N$1+'12'!$G$38*'C-D'!N$1+'12'!$G$39</f>
        <v>0.023783312887107978</v>
      </c>
      <c r="O18" s="18">
        <f>'12'!$G$37*'C-D'!O$1*'C-D'!O$1+'12'!$G$38*'C-D'!O$1+'12'!$G$39</f>
        <v>0.027940378268442326</v>
      </c>
      <c r="P18" s="18">
        <f>'12'!$G$37*'C-D'!P$1*'C-D'!P$1+'12'!$G$38*'C-D'!P$1+'12'!$G$39</f>
        <v>0.03253308500058776</v>
      </c>
      <c r="Q18" s="18">
        <f>'12'!$G$37*'C-D'!Q$1*'C-D'!Q$1+'12'!$G$38*'C-D'!Q$1+'12'!$G$39</f>
        <v>0.03756143308354429</v>
      </c>
    </row>
    <row r="19" spans="1:17" ht="12.75">
      <c r="A19" s="6">
        <v>13</v>
      </c>
      <c r="B19" s="18">
        <f>'13'!$G$37*'C-D'!B$1*'C-D'!B$1+'13'!$G$38*'C-D'!B$1+'13'!$G$39</f>
        <v>0.007766368119394521</v>
      </c>
      <c r="C19" s="18">
        <f>'13'!$G$37*'C-D'!C$1*'C-D'!C$1+'13'!$G$38*'C-D'!C$1+'13'!$G$39</f>
        <v>0.006688810239582774</v>
      </c>
      <c r="D19" s="18">
        <f>'13'!$G$37*'C-D'!D$1*'C-D'!D$1+'13'!$G$38*'C-D'!D$1+'13'!$G$39</f>
        <v>0.006042680849915772</v>
      </c>
      <c r="E19" s="18">
        <f>'13'!$G$37*'C-D'!E$1*'C-D'!E$1+'13'!$G$38*'C-D'!E$1+'13'!$G$39</f>
        <v>0.005827979950393518</v>
      </c>
      <c r="F19" s="18">
        <f>'13'!$G$37*'C-D'!F$1*'C-D'!F$1+'13'!$G$38*'C-D'!F$1+'13'!$G$39</f>
        <v>0.006044707541016011</v>
      </c>
      <c r="G19" s="18">
        <f>'13'!$G$37*'C-D'!G$1*'C-D'!G$1+'13'!$G$38*'C-D'!G$1+'13'!$G$39</f>
        <v>0.006692863621783251</v>
      </c>
      <c r="H19" s="18">
        <f>'13'!$G$37*'C-D'!H$1*'C-D'!H$1+'13'!$G$38*'C-D'!H$1+'13'!$G$39</f>
        <v>0.007772448192695239</v>
      </c>
      <c r="I19" s="18">
        <f>'13'!$G$37*'C-D'!I$1*'C-D'!I$1+'13'!$G$38*'C-D'!I$1+'13'!$G$39</f>
        <v>0.009283461253751974</v>
      </c>
      <c r="J19" s="18">
        <f>'13'!$G$37*'C-D'!J$1*'C-D'!J$1+'13'!$G$38*'C-D'!J$1+'13'!$G$39</f>
        <v>0.011225902804953454</v>
      </c>
      <c r="K19" s="18">
        <f>'13'!$G$37*'C-D'!K$1*'C-D'!K$1+'13'!$G$38*'C-D'!K$1+'13'!$G$39</f>
        <v>0.013599772846299683</v>
      </c>
      <c r="L19" s="18">
        <f>'13'!$G$37*'C-D'!L$1*'C-D'!L$1+'13'!$G$38*'C-D'!L$1+'13'!$G$39</f>
        <v>0.016405071377790657</v>
      </c>
      <c r="M19" s="18">
        <f>'13'!$G$37*'C-D'!M$1*'C-D'!M$1+'13'!$G$38*'C-D'!M$1+'13'!$G$39</f>
        <v>0.019641798399426383</v>
      </c>
      <c r="N19" s="18">
        <f>'13'!$G$37*'C-D'!N$1*'C-D'!N$1+'13'!$G$38*'C-D'!N$1+'13'!$G$39</f>
        <v>0.023309953911206847</v>
      </c>
      <c r="O19" s="18">
        <f>'13'!$G$37*'C-D'!O$1*'C-D'!O$1+'13'!$G$38*'C-D'!O$1+'13'!$G$39</f>
        <v>0.027409537913132064</v>
      </c>
      <c r="P19" s="18">
        <f>'13'!$G$37*'C-D'!P$1*'C-D'!P$1+'13'!$G$38*'C-D'!P$1+'13'!$G$39</f>
        <v>0.03194055040520204</v>
      </c>
      <c r="Q19" s="18">
        <f>'13'!$G$37*'C-D'!Q$1*'C-D'!Q$1+'13'!$G$38*'C-D'!Q$1+'13'!$G$39</f>
        <v>0.036902991387416734</v>
      </c>
    </row>
    <row r="20" spans="1:17" ht="12.75">
      <c r="A20" s="6">
        <v>14</v>
      </c>
      <c r="B20" s="18">
        <f>'14'!$G$37*'C-D'!B$1*'C-D'!B$1+'14'!$G$38*'C-D'!B$1+'14'!$G$39</f>
        <v>0.007679192414445271</v>
      </c>
      <c r="C20" s="18">
        <f>'14'!$G$37*'C-D'!C$1*'C-D'!C$1+'14'!$G$38*'C-D'!C$1+'14'!$G$39</f>
        <v>0.0065951771107517635</v>
      </c>
      <c r="D20" s="18">
        <f>'14'!$G$37*'C-D'!D$1*'C-D'!D$1+'14'!$G$38*'C-D'!D$1+'14'!$G$39</f>
        <v>0.0059392877558006145</v>
      </c>
      <c r="E20" s="18">
        <f>'14'!$G$37*'C-D'!E$1*'C-D'!E$1+'14'!$G$38*'C-D'!E$1+'14'!$G$39</f>
        <v>0.005711524349591824</v>
      </c>
      <c r="F20" s="18">
        <f>'14'!$G$37*'C-D'!F$1*'C-D'!F$1+'14'!$G$38*'C-D'!F$1+'14'!$G$39</f>
        <v>0.0059118868921253925</v>
      </c>
      <c r="G20" s="18">
        <f>'14'!$G$37*'C-D'!G$1*'C-D'!G$1+'14'!$G$38*'C-D'!G$1+'14'!$G$39</f>
        <v>0.006540375383401318</v>
      </c>
      <c r="H20" s="18">
        <f>'14'!$G$37*'C-D'!H$1*'C-D'!H$1+'14'!$G$38*'C-D'!H$1+'14'!$G$39</f>
        <v>0.007596989823419604</v>
      </c>
      <c r="I20" s="18">
        <f>'14'!$G$37*'C-D'!I$1*'C-D'!I$1+'14'!$G$38*'C-D'!I$1+'14'!$G$39</f>
        <v>0.009081730212180247</v>
      </c>
      <c r="J20" s="18">
        <f>'14'!$G$37*'C-D'!J$1*'C-D'!J$1+'14'!$G$38*'C-D'!J$1+'14'!$G$39</f>
        <v>0.01099459654968325</v>
      </c>
      <c r="K20" s="18">
        <f>'14'!$G$37*'C-D'!K$1*'C-D'!K$1+'14'!$G$38*'C-D'!K$1+'14'!$G$39</f>
        <v>0.013335588835928612</v>
      </c>
      <c r="L20" s="18">
        <f>'14'!$G$37*'C-D'!L$1*'C-D'!L$1+'14'!$G$38*'C-D'!L$1+'14'!$G$39</f>
        <v>0.016104707070916324</v>
      </c>
      <c r="M20" s="18">
        <f>'14'!$G$37*'C-D'!M$1*'C-D'!M$1+'14'!$G$38*'C-D'!M$1+'14'!$G$39</f>
        <v>0.019301951254646406</v>
      </c>
      <c r="N20" s="18">
        <f>'14'!$G$37*'C-D'!N$1*'C-D'!N$1+'14'!$G$38*'C-D'!N$1+'14'!$G$39</f>
        <v>0.022927321387118844</v>
      </c>
      <c r="O20" s="18">
        <f>'14'!$G$37*'C-D'!O$1*'C-D'!O$1+'14'!$G$38*'C-D'!O$1+'14'!$G$39</f>
        <v>0.02698081746833364</v>
      </c>
      <c r="P20" s="18">
        <f>'14'!$G$37*'C-D'!P$1*'C-D'!P$1+'14'!$G$38*'C-D'!P$1+'14'!$G$39</f>
        <v>0.03146243949829079</v>
      </c>
      <c r="Q20" s="18">
        <f>'14'!$G$37*'C-D'!Q$1*'C-D'!Q$1+'14'!$G$38*'C-D'!Q$1+'14'!$G$39</f>
        <v>0.0363721874769903</v>
      </c>
    </row>
    <row r="21" spans="1:17" ht="12.75">
      <c r="A21" s="6">
        <v>15</v>
      </c>
      <c r="B21" s="18">
        <f>'15'!$G$37*'C-D'!B$1*'C-D'!B$1+'15'!$G$38*'C-D'!B$1+'15'!$G$39</f>
        <v>0.007603294982457178</v>
      </c>
      <c r="C21" s="18">
        <f>'15'!$G$37*'C-D'!C$1*'C-D'!C$1+'15'!$G$38*'C-D'!C$1+'15'!$G$39</f>
        <v>0.006515205763326069</v>
      </c>
      <c r="D21" s="18">
        <f>'15'!$G$37*'C-D'!D$1*'C-D'!D$1+'15'!$G$38*'C-D'!D$1+'15'!$G$39</f>
        <v>0.0058523705677304</v>
      </c>
      <c r="E21" s="18">
        <f>'15'!$G$37*'C-D'!E$1*'C-D'!E$1+'15'!$G$38*'C-D'!E$1+'15'!$G$39</f>
        <v>0.005614789395670173</v>
      </c>
      <c r="F21" s="18">
        <f>'15'!$G$37*'C-D'!F$1*'C-D'!F$1+'15'!$G$38*'C-D'!F$1+'15'!$G$39</f>
        <v>0.005802462247145387</v>
      </c>
      <c r="G21" s="18">
        <f>'15'!$G$37*'C-D'!G$1*'C-D'!G$1+'15'!$G$38*'C-D'!G$1+'15'!$G$39</f>
        <v>0.006415389122156043</v>
      </c>
      <c r="H21" s="18">
        <f>'15'!$G$37*'C-D'!H$1*'C-D'!H$1+'15'!$G$38*'C-D'!H$1+'15'!$G$39</f>
        <v>0.007453570020702141</v>
      </c>
      <c r="I21" s="18">
        <f>'15'!$G$37*'C-D'!I$1*'C-D'!I$1+'15'!$G$38*'C-D'!I$1+'15'!$G$39</f>
        <v>0.008917004942783678</v>
      </c>
      <c r="J21" s="18">
        <f>'15'!$G$37*'C-D'!J$1*'C-D'!J$1+'15'!$G$38*'C-D'!J$1+'15'!$G$39</f>
        <v>0.010805693888400658</v>
      </c>
      <c r="K21" s="18">
        <f>'15'!$G$37*'C-D'!K$1*'C-D'!K$1+'15'!$G$38*'C-D'!K$1+'15'!$G$39</f>
        <v>0.013119636857553081</v>
      </c>
      <c r="L21" s="18">
        <f>'15'!$G$37*'C-D'!L$1*'C-D'!L$1+'15'!$G$38*'C-D'!L$1+'15'!$G$39</f>
        <v>0.015858833850240943</v>
      </c>
      <c r="M21" s="18">
        <f>'15'!$G$37*'C-D'!M$1*'C-D'!M$1+'15'!$G$38*'C-D'!M$1+'15'!$G$39</f>
        <v>0.01902328486646425</v>
      </c>
      <c r="N21" s="18">
        <f>'15'!$G$37*'C-D'!N$1*'C-D'!N$1+'15'!$G$38*'C-D'!N$1+'15'!$G$39</f>
        <v>0.022612989906222996</v>
      </c>
      <c r="O21" s="18">
        <f>'15'!$G$37*'C-D'!O$1*'C-D'!O$1+'15'!$G$38*'C-D'!O$1+'15'!$G$39</f>
        <v>0.02662794896951718</v>
      </c>
      <c r="P21" s="18">
        <f>'15'!$G$37*'C-D'!P$1*'C-D'!P$1+'15'!$G$38*'C-D'!P$1+'15'!$G$39</f>
        <v>0.03106816205634681</v>
      </c>
      <c r="Q21" s="18">
        <f>'15'!$G$37*'C-D'!Q$1*'C-D'!Q$1+'15'!$G$38*'C-D'!Q$1+'15'!$G$39</f>
        <v>0.035933629166711875</v>
      </c>
    </row>
    <row r="22" spans="1:17" ht="12.75">
      <c r="A22" s="6">
        <v>16</v>
      </c>
      <c r="B22" s="18">
        <f>'16'!$G$37*'C-D'!B$1*'C-D'!B$1+'16'!$G$38*'C-D'!B$1+'16'!$G$39</f>
        <v>0.007544121384456034</v>
      </c>
      <c r="C22" s="18">
        <f>'16'!$G$37*'C-D'!C$1*'C-D'!C$1+'16'!$G$38*'C-D'!C$1+'16'!$G$39</f>
        <v>0.0064516760651629045</v>
      </c>
      <c r="D22" s="18">
        <f>'16'!$G$37*'C-D'!D$1*'C-D'!D$1+'16'!$G$38*'C-D'!D$1+'16'!$G$39</f>
        <v>0.005782203036289702</v>
      </c>
      <c r="E22" s="18">
        <f>'16'!$G$37*'C-D'!E$1*'C-D'!E$1+'16'!$G$38*'C-D'!E$1+'16'!$G$39</f>
        <v>0.005535702297836427</v>
      </c>
      <c r="F22" s="18">
        <f>'16'!$G$37*'C-D'!F$1*'C-D'!F$1+'16'!$G$38*'C-D'!F$1+'16'!$G$39</f>
        <v>0.0057121738498030795</v>
      </c>
      <c r="G22" s="18">
        <f>'16'!$G$37*'C-D'!G$1*'C-D'!G$1+'16'!$G$38*'C-D'!G$1+'16'!$G$39</f>
        <v>0.006311617692189658</v>
      </c>
      <c r="H22" s="18">
        <f>'16'!$G$37*'C-D'!H$1*'C-D'!H$1+'16'!$G$38*'C-D'!H$1+'16'!$G$39</f>
        <v>0.007334033824996166</v>
      </c>
      <c r="I22" s="18">
        <f>'16'!$G$37*'C-D'!I$1*'C-D'!I$1+'16'!$G$38*'C-D'!I$1+'16'!$G$39</f>
        <v>0.008779422248222599</v>
      </c>
      <c r="J22" s="18">
        <f>'16'!$G$37*'C-D'!J$1*'C-D'!J$1+'16'!$G$38*'C-D'!J$1+'16'!$G$39</f>
        <v>0.010647782961868961</v>
      </c>
      <c r="K22" s="18">
        <f>'16'!$G$37*'C-D'!K$1*'C-D'!K$1+'16'!$G$38*'C-D'!K$1+'16'!$G$39</f>
        <v>0.012939115965935251</v>
      </c>
      <c r="L22" s="18">
        <f>'16'!$G$37*'C-D'!L$1*'C-D'!L$1+'16'!$G$38*'C-D'!L$1+'16'!$G$39</f>
        <v>0.015653421260421463</v>
      </c>
      <c r="M22" s="18">
        <f>'16'!$G$37*'C-D'!M$1*'C-D'!M$1+'16'!$G$38*'C-D'!M$1+'16'!$G$39</f>
        <v>0.018790698845327608</v>
      </c>
      <c r="N22" s="18">
        <f>'16'!$G$37*'C-D'!N$1*'C-D'!N$1+'16'!$G$38*'C-D'!N$1+'16'!$G$39</f>
        <v>0.02235094872065368</v>
      </c>
      <c r="O22" s="18">
        <f>'16'!$G$37*'C-D'!O$1*'C-D'!O$1+'16'!$G$38*'C-D'!O$1+'16'!$G$39</f>
        <v>0.026334170886399683</v>
      </c>
      <c r="P22" s="18">
        <f>'16'!$G$37*'C-D'!P$1*'C-D'!P$1+'16'!$G$38*'C-D'!P$1+'16'!$G$39</f>
        <v>0.0307403653425656</v>
      </c>
      <c r="Q22" s="18">
        <f>'16'!$G$37*'C-D'!Q$1*'C-D'!Q$1+'16'!$G$38*'C-D'!Q$1+'16'!$G$39</f>
        <v>0.03556953208915145</v>
      </c>
    </row>
    <row r="23" spans="1:17" ht="12.75">
      <c r="A23" s="6">
        <v>17</v>
      </c>
      <c r="B23" s="18">
        <f>'17'!$G$37*'C-D'!B$1*'C-D'!B$1+'17'!$G$38*'C-D'!B$1+'17'!$G$39</f>
        <v>0.007492664862888496</v>
      </c>
      <c r="C23" s="18">
        <f>'17'!$G$37*'C-D'!C$1*'C-D'!C$1+'17'!$G$38*'C-D'!C$1+'17'!$G$39</f>
        <v>0.006397123692958437</v>
      </c>
      <c r="D23" s="18">
        <f>'17'!$G$37*'C-D'!D$1*'C-D'!D$1+'17'!$G$38*'C-D'!D$1+'17'!$G$39</f>
        <v>0.00572258241347549</v>
      </c>
      <c r="E23" s="18">
        <f>'17'!$G$37*'C-D'!E$1*'C-D'!E$1+'17'!$G$38*'C-D'!E$1+'17'!$G$39</f>
        <v>0.005469041024439655</v>
      </c>
      <c r="F23" s="18">
        <f>'17'!$G$37*'C-D'!F$1*'C-D'!F$1+'17'!$G$38*'C-D'!F$1+'17'!$G$39</f>
        <v>0.005636499525850932</v>
      </c>
      <c r="G23" s="18">
        <f>'17'!$G$37*'C-D'!G$1*'C-D'!G$1+'17'!$G$38*'C-D'!G$1+'17'!$G$39</f>
        <v>0.006224957917709322</v>
      </c>
      <c r="H23" s="18">
        <f>'17'!$G$37*'C-D'!H$1*'C-D'!H$1+'17'!$G$38*'C-D'!H$1+'17'!$G$39</f>
        <v>0.007234416200014822</v>
      </c>
      <c r="I23" s="18">
        <f>'17'!$G$37*'C-D'!I$1*'C-D'!I$1+'17'!$G$38*'C-D'!I$1+'17'!$G$39</f>
        <v>0.008664874372767436</v>
      </c>
      <c r="J23" s="18">
        <f>'17'!$G$37*'C-D'!J$1*'C-D'!J$1+'17'!$G$38*'C-D'!J$1+'17'!$G$39</f>
        <v>0.010516332435967161</v>
      </c>
      <c r="K23" s="18">
        <f>'17'!$G$37*'C-D'!K$1*'C-D'!K$1+'17'!$G$38*'C-D'!K$1+'17'!$G$39</f>
        <v>0.012788790389613999</v>
      </c>
      <c r="L23" s="18">
        <f>'17'!$G$37*'C-D'!L$1*'C-D'!L$1+'17'!$G$38*'C-D'!L$1+'17'!$G$39</f>
        <v>0.015482248233707951</v>
      </c>
      <c r="M23" s="18">
        <f>'17'!$G$37*'C-D'!M$1*'C-D'!M$1+'17'!$G$38*'C-D'!M$1+'17'!$G$39</f>
        <v>0.01859670596824901</v>
      </c>
      <c r="N23" s="18">
        <f>'17'!$G$37*'C-D'!N$1*'C-D'!N$1+'17'!$G$38*'C-D'!N$1+'17'!$G$39</f>
        <v>0.02213216359323718</v>
      </c>
      <c r="O23" s="18">
        <f>'17'!$G$37*'C-D'!O$1*'C-D'!O$1+'17'!$G$38*'C-D'!O$1+'17'!$G$39</f>
        <v>0.02608862110867247</v>
      </c>
      <c r="P23" s="18">
        <f>'17'!$G$37*'C-D'!P$1*'C-D'!P$1+'17'!$G$38*'C-D'!P$1+'17'!$G$39</f>
        <v>0.030466078514554868</v>
      </c>
      <c r="Q23" s="18">
        <f>'17'!$G$37*'C-D'!Q$1*'C-D'!Q$1+'17'!$G$38*'C-D'!Q$1+'17'!$G$39</f>
        <v>0.03526453581088438</v>
      </c>
    </row>
    <row r="24" spans="1:17" ht="12.75">
      <c r="A24" s="6">
        <v>18</v>
      </c>
      <c r="B24" s="18">
        <f>'18'!$G$37*'C-D'!B$1*'C-D'!B$1+'18'!$G$38*'C-D'!B$1+'18'!$G$39</f>
        <v>0.007447752783003119</v>
      </c>
      <c r="C24" s="18">
        <f>'18'!$G$37*'C-D'!C$1*'C-D'!C$1+'18'!$G$38*'C-D'!C$1+'18'!$G$39</f>
        <v>0.0063499246352212175</v>
      </c>
      <c r="D24" s="18">
        <f>'18'!$G$37*'C-D'!D$1*'C-D'!D$1+'18'!$G$38*'C-D'!D$1+'18'!$G$39</f>
        <v>0.005671376215482022</v>
      </c>
      <c r="E24" s="18">
        <f>'18'!$G$37*'C-D'!E$1*'C-D'!E$1+'18'!$G$38*'C-D'!E$1+'18'!$G$39</f>
        <v>0.005412107523785533</v>
      </c>
      <c r="F24" s="18">
        <f>'18'!$G$37*'C-D'!F$1*'C-D'!F$1+'18'!$G$38*'C-D'!F$1+'18'!$G$39</f>
        <v>0.005572118560131752</v>
      </c>
      <c r="G24" s="18">
        <f>'18'!$G$37*'C-D'!G$1*'C-D'!G$1+'18'!$G$38*'C-D'!G$1+'18'!$G$39</f>
        <v>0.006151409324520677</v>
      </c>
      <c r="H24" s="18">
        <f>'18'!$G$37*'C-D'!H$1*'C-D'!H$1+'18'!$G$38*'C-D'!H$1+'18'!$G$39</f>
        <v>0.007149979816952309</v>
      </c>
      <c r="I24" s="18">
        <f>'18'!$G$37*'C-D'!I$1*'C-D'!I$1+'18'!$G$38*'C-D'!I$1+'18'!$G$39</f>
        <v>0.008567830037426649</v>
      </c>
      <c r="J24" s="18">
        <f>'18'!$G$37*'C-D'!J$1*'C-D'!J$1+'18'!$G$38*'C-D'!J$1+'18'!$G$39</f>
        <v>0.010404959985943695</v>
      </c>
      <c r="K24" s="18">
        <f>'18'!$G$37*'C-D'!K$1*'C-D'!K$1+'18'!$G$38*'C-D'!K$1+'18'!$G$39</f>
        <v>0.012661369662503448</v>
      </c>
      <c r="L24" s="18">
        <f>'18'!$G$37*'C-D'!L$1*'C-D'!L$1+'18'!$G$38*'C-D'!L$1+'18'!$G$39</f>
        <v>0.015337059067105906</v>
      </c>
      <c r="M24" s="18">
        <f>'18'!$G$37*'C-D'!M$1*'C-D'!M$1+'18'!$G$38*'C-D'!M$1+'18'!$G$39</f>
        <v>0.01843202819975108</v>
      </c>
      <c r="N24" s="18">
        <f>'18'!$G$37*'C-D'!N$1*'C-D'!N$1+'18'!$G$38*'C-D'!N$1+'18'!$G$39</f>
        <v>0.021946277060438946</v>
      </c>
      <c r="O24" s="18">
        <f>'18'!$G$37*'C-D'!O$1*'C-D'!O$1+'18'!$G$38*'C-D'!O$1+'18'!$G$39</f>
        <v>0.025879805649169526</v>
      </c>
      <c r="P24" s="18">
        <f>'18'!$G$37*'C-D'!P$1*'C-D'!P$1+'18'!$G$38*'C-D'!P$1+'18'!$G$39</f>
        <v>0.030232613965942817</v>
      </c>
      <c r="Q24" s="18">
        <f>'18'!$G$37*'C-D'!Q$1*'C-D'!Q$1+'18'!$G$38*'C-D'!Q$1+'18'!$G$39</f>
        <v>0.03500470201075881</v>
      </c>
    </row>
    <row r="25" spans="1:17" ht="12.75">
      <c r="A25" s="6">
        <v>19</v>
      </c>
      <c r="B25" s="18">
        <f>'19'!$G$37*'C-D'!B$1*'C-D'!B$1+'19'!$G$38*'C-D'!B$1+'19'!$G$39</f>
        <v>0.007412464942834058</v>
      </c>
      <c r="C25" s="18">
        <f>'19'!$G$37*'C-D'!C$1*'C-D'!C$1+'19'!$G$38*'C-D'!C$1+'19'!$G$39</f>
        <v>0.006311711779873679</v>
      </c>
      <c r="D25" s="18">
        <f>'19'!$G$37*'C-D'!D$1*'C-D'!D$1+'19'!$G$38*'C-D'!D$1+'19'!$G$39</f>
        <v>0.005628904015852365</v>
      </c>
      <c r="E25" s="18">
        <f>'19'!$G$37*'C-D'!E$1*'C-D'!E$1+'19'!$G$38*'C-D'!E$1+'19'!$G$39</f>
        <v>0.00536404165077012</v>
      </c>
      <c r="F25" s="18">
        <f>'19'!$G$37*'C-D'!F$1*'C-D'!F$1+'19'!$G$38*'C-D'!F$1+'19'!$G$39</f>
        <v>0.00551712468462694</v>
      </c>
      <c r="G25" s="18">
        <f>'19'!$G$37*'C-D'!G$1*'C-D'!G$1+'19'!$G$38*'C-D'!G$1+'19'!$G$39</f>
        <v>0.006088153117422827</v>
      </c>
      <c r="H25" s="18">
        <f>'19'!$G$37*'C-D'!H$1*'C-D'!H$1+'19'!$G$38*'C-D'!H$1+'19'!$G$39</f>
        <v>0.007077126949157784</v>
      </c>
      <c r="I25" s="18">
        <f>'19'!$G$37*'C-D'!I$1*'C-D'!I$1+'19'!$G$38*'C-D'!I$1+'19'!$G$39</f>
        <v>0.008484046179831804</v>
      </c>
      <c r="J25" s="18">
        <f>'19'!$G$37*'C-D'!J$1*'C-D'!J$1+'19'!$G$38*'C-D'!J$1+'19'!$G$39</f>
        <v>0.010308910809444892</v>
      </c>
      <c r="K25" s="18">
        <f>'19'!$G$37*'C-D'!K$1*'C-D'!K$1+'19'!$G$38*'C-D'!K$1+'19'!$G$39</f>
        <v>0.012551720837997049</v>
      </c>
      <c r="L25" s="18">
        <f>'19'!$G$37*'C-D'!L$1*'C-D'!L$1+'19'!$G$38*'C-D'!L$1+'19'!$G$39</f>
        <v>0.015212476265488266</v>
      </c>
      <c r="M25" s="18">
        <f>'19'!$G$37*'C-D'!M$1*'C-D'!M$1+'19'!$G$38*'C-D'!M$1+'19'!$G$39</f>
        <v>0.018291177091918562</v>
      </c>
      <c r="N25" s="18">
        <f>'19'!$G$37*'C-D'!N$1*'C-D'!N$1+'19'!$G$38*'C-D'!N$1+'19'!$G$39</f>
        <v>0.021787823317287916</v>
      </c>
      <c r="O25" s="18">
        <f>'19'!$G$37*'C-D'!O$1*'C-D'!O$1+'19'!$G$38*'C-D'!O$1+'19'!$G$39</f>
        <v>0.025702414941596335</v>
      </c>
      <c r="P25" s="18">
        <f>'19'!$G$37*'C-D'!P$1*'C-D'!P$1+'19'!$G$38*'C-D'!P$1+'19'!$G$39</f>
        <v>0.030034951964843824</v>
      </c>
      <c r="Q25" s="18">
        <f>'19'!$G$37*'C-D'!Q$1*'C-D'!Q$1+'19'!$G$38*'C-D'!Q$1+'19'!$G$39</f>
        <v>0.03478543438703038</v>
      </c>
    </row>
    <row r="26" spans="1:17" ht="12.75">
      <c r="A26" s="6">
        <v>20</v>
      </c>
      <c r="B26" s="18">
        <f>'20'!$G$37*'C-D'!B$1*'C-D'!B$1+'20'!$G$38*'C-D'!B$1+'20'!$G$39</f>
        <v>0.007379597750754436</v>
      </c>
      <c r="C26" s="18">
        <f>'20'!$G$37*'C-D'!C$1*'C-D'!C$1+'20'!$G$38*'C-D'!C$1+'20'!$G$39</f>
        <v>0.006276293412101682</v>
      </c>
      <c r="D26" s="18">
        <f>'20'!$G$37*'C-D'!D$1*'C-D'!D$1+'20'!$G$38*'C-D'!D$1+'20'!$G$39</f>
        <v>0.005589807586568463</v>
      </c>
      <c r="E26" s="18">
        <f>'20'!$G$37*'C-D'!E$1*'C-D'!E$1+'20'!$G$38*'C-D'!E$1+'20'!$G$39</f>
        <v>0.005320140274154775</v>
      </c>
      <c r="F26" s="18">
        <f>'20'!$G$37*'C-D'!F$1*'C-D'!F$1+'20'!$G$38*'C-D'!F$1+'20'!$G$39</f>
        <v>0.005467291474860622</v>
      </c>
      <c r="G26" s="18">
        <f>'20'!$G$37*'C-D'!G$1*'C-D'!G$1+'20'!$G$38*'C-D'!G$1+'20'!$G$39</f>
        <v>0.006031261188686001</v>
      </c>
      <c r="H26" s="18">
        <f>'20'!$G$37*'C-D'!H$1*'C-D'!H$1+'20'!$G$38*'C-D'!H$1+'20'!$G$39</f>
        <v>0.007012049415630915</v>
      </c>
      <c r="I26" s="18">
        <f>'20'!$G$37*'C-D'!I$1*'C-D'!I$1+'20'!$G$38*'C-D'!I$1+'20'!$G$39</f>
        <v>0.008409656155695363</v>
      </c>
      <c r="J26" s="18">
        <f>'20'!$G$37*'C-D'!J$1*'C-D'!J$1+'20'!$G$38*'C-D'!J$1+'20'!$G$39</f>
        <v>0.010224081408879341</v>
      </c>
      <c r="K26" s="18">
        <f>'20'!$G$37*'C-D'!K$1*'C-D'!K$1+'20'!$G$38*'C-D'!K$1+'20'!$G$39</f>
        <v>0.012455325175182854</v>
      </c>
      <c r="L26" s="18">
        <f>'20'!$G$37*'C-D'!L$1*'C-D'!L$1+'20'!$G$38*'C-D'!L$1+'20'!$G$39</f>
        <v>0.015103387454605901</v>
      </c>
      <c r="M26" s="18">
        <f>'20'!$G$37*'C-D'!M$1*'C-D'!M$1+'20'!$G$38*'C-D'!M$1+'20'!$G$39</f>
        <v>0.018168268247148484</v>
      </c>
      <c r="N26" s="18">
        <f>'20'!$G$37*'C-D'!N$1*'C-D'!N$1+'20'!$G$38*'C-D'!N$1+'20'!$G$39</f>
        <v>0.021649967552810595</v>
      </c>
      <c r="O26" s="18">
        <f>'20'!$G$37*'C-D'!O$1*'C-D'!O$1+'20'!$G$38*'C-D'!O$1+'20'!$G$39</f>
        <v>0.02554848537159224</v>
      </c>
      <c r="P26" s="18">
        <f>'20'!$G$37*'C-D'!P$1*'C-D'!P$1+'20'!$G$38*'C-D'!P$1+'20'!$G$39</f>
        <v>0.029863821703493425</v>
      </c>
      <c r="Q26" s="18">
        <f>'20'!$G$37*'C-D'!Q$1*'C-D'!Q$1+'20'!$G$38*'C-D'!Q$1+'20'!$G$39</f>
        <v>0.03459597654851414</v>
      </c>
    </row>
    <row r="27" spans="1:17" ht="12.75">
      <c r="A27" s="6">
        <v>21</v>
      </c>
      <c r="B27" s="18">
        <f>'21'!$G$37*'C-D'!B$1*'C-D'!B$1+'21'!$G$38*'C-D'!B$1+'21'!$G$39</f>
        <v>0.007352782553356873</v>
      </c>
      <c r="C27" s="18">
        <f>'21'!$G$37*'C-D'!C$1*'C-D'!C$1+'21'!$G$38*'C-D'!C$1+'21'!$G$39</f>
        <v>0.006248005826032524</v>
      </c>
      <c r="D27" s="18">
        <f>'21'!$G$37*'C-D'!D$1*'C-D'!D$1+'21'!$G$38*'C-D'!D$1+'21'!$G$39</f>
        <v>0.0055589393447522725</v>
      </c>
      <c r="E27" s="18">
        <f>'21'!$G$37*'C-D'!E$1*'C-D'!E$1+'21'!$G$38*'C-D'!E$1+'21'!$G$39</f>
        <v>0.005285583109516119</v>
      </c>
      <c r="F27" s="18">
        <f>'21'!$G$37*'C-D'!F$1*'C-D'!F$1+'21'!$G$38*'C-D'!F$1+'21'!$G$39</f>
        <v>0.005427937120324064</v>
      </c>
      <c r="G27" s="18">
        <f>'21'!$G$37*'C-D'!G$1*'C-D'!G$1+'21'!$G$38*'C-D'!G$1+'21'!$G$39</f>
        <v>0.0059860013771761075</v>
      </c>
      <c r="H27" s="18">
        <f>'21'!$G$37*'C-D'!H$1*'C-D'!H$1+'21'!$G$38*'C-D'!H$1+'21'!$G$39</f>
        <v>0.006959775880072248</v>
      </c>
      <c r="I27" s="18">
        <f>'21'!$G$37*'C-D'!I$1*'C-D'!I$1+'21'!$G$38*'C-D'!I$1+'21'!$G$39</f>
        <v>0.00834926062901249</v>
      </c>
      <c r="J27" s="18">
        <f>'21'!$G$37*'C-D'!J$1*'C-D'!J$1+'21'!$G$38*'C-D'!J$1+'21'!$G$39</f>
        <v>0.010154455623996826</v>
      </c>
      <c r="K27" s="18">
        <f>'21'!$G$37*'C-D'!K$1*'C-D'!K$1+'21'!$G$38*'C-D'!K$1+'21'!$G$39</f>
        <v>0.01237536086502526</v>
      </c>
      <c r="L27" s="18">
        <f>'21'!$G$37*'C-D'!L$1*'C-D'!L$1+'21'!$G$38*'C-D'!L$1+'21'!$G$39</f>
        <v>0.015011976352097795</v>
      </c>
      <c r="M27" s="18">
        <f>'21'!$G$37*'C-D'!M$1*'C-D'!M$1+'21'!$G$38*'C-D'!M$1+'21'!$G$39</f>
        <v>0.018064302085214427</v>
      </c>
      <c r="N27" s="18">
        <f>'21'!$G$37*'C-D'!N$1*'C-D'!N$1+'21'!$G$38*'C-D'!N$1+'21'!$G$39</f>
        <v>0.021532338064375156</v>
      </c>
      <c r="O27" s="18">
        <f>'21'!$G$37*'C-D'!O$1*'C-D'!O$1+'21'!$G$38*'C-D'!O$1+'21'!$G$39</f>
        <v>0.02541608428957998</v>
      </c>
      <c r="P27" s="18">
        <f>'21'!$G$37*'C-D'!P$1*'C-D'!P$1+'21'!$G$38*'C-D'!P$1+'21'!$G$39</f>
        <v>0.02971554076082892</v>
      </c>
      <c r="Q27" s="18">
        <f>'21'!$G$37*'C-D'!Q$1*'C-D'!Q$1+'21'!$G$38*'C-D'!Q$1+'21'!$G$39</f>
        <v>0.03443070747812194</v>
      </c>
    </row>
    <row r="28" spans="1:17" ht="12.75">
      <c r="A28" s="6">
        <v>22</v>
      </c>
      <c r="B28" s="18">
        <f>'22'!$G$37*'C-D'!B$1*'C-D'!B$1+'22'!$G$38*'C-D'!B$1+'22'!$G$39</f>
        <v>0.007332202206054853</v>
      </c>
      <c r="C28" s="18">
        <f>'22'!$G$37*'C-D'!C$1*'C-D'!C$1+'22'!$G$38*'C-D'!C$1+'22'!$G$39</f>
        <v>0.006224423218613236</v>
      </c>
      <c r="D28" s="18">
        <f>'22'!$G$37*'C-D'!D$1*'C-D'!D$1+'22'!$G$38*'C-D'!D$1+'22'!$G$39</f>
        <v>0.0055316823958191964</v>
      </c>
      <c r="E28" s="18">
        <f>'22'!$G$37*'C-D'!E$1*'C-D'!E$1+'22'!$G$38*'C-D'!E$1+'22'!$G$39</f>
        <v>0.005253979737672734</v>
      </c>
      <c r="F28" s="18">
        <f>'22'!$G$37*'C-D'!F$1*'C-D'!F$1+'22'!$G$38*'C-D'!F$1+'22'!$G$39</f>
        <v>0.00539131524417385</v>
      </c>
      <c r="G28" s="18">
        <f>'22'!$G$37*'C-D'!G$1*'C-D'!G$1+'22'!$G$38*'C-D'!G$1+'22'!$G$39</f>
        <v>0.005943688915322543</v>
      </c>
      <c r="H28" s="18">
        <f>'22'!$G$37*'C-D'!H$1*'C-D'!H$1+'22'!$G$38*'C-D'!H$1+'22'!$G$39</f>
        <v>0.006911100751118815</v>
      </c>
      <c r="I28" s="18">
        <f>'22'!$G$37*'C-D'!I$1*'C-D'!I$1+'22'!$G$38*'C-D'!I$1+'22'!$G$39</f>
        <v>0.008293550751562665</v>
      </c>
      <c r="J28" s="18">
        <f>'22'!$G$37*'C-D'!J$1*'C-D'!J$1+'22'!$G$38*'C-D'!J$1+'22'!$G$39</f>
        <v>0.010091038916654091</v>
      </c>
      <c r="K28" s="18">
        <f>'22'!$G$37*'C-D'!K$1*'C-D'!K$1+'22'!$G$38*'C-D'!K$1+'22'!$G$39</f>
        <v>0.012303565246393094</v>
      </c>
      <c r="L28" s="18">
        <f>'22'!$G$37*'C-D'!L$1*'C-D'!L$1+'22'!$G$38*'C-D'!L$1+'22'!$G$39</f>
        <v>0.014931129740779678</v>
      </c>
      <c r="M28" s="18">
        <f>'22'!$G$37*'C-D'!M$1*'C-D'!M$1+'22'!$G$38*'C-D'!M$1+'22'!$G$39</f>
        <v>0.01797373239981384</v>
      </c>
      <c r="N28" s="18">
        <f>'22'!$G$37*'C-D'!N$1*'C-D'!N$1+'22'!$G$38*'C-D'!N$1+'22'!$G$39</f>
        <v>0.021431373223495576</v>
      </c>
      <c r="O28" s="18">
        <f>'22'!$G$37*'C-D'!O$1*'C-D'!O$1+'22'!$G$38*'C-D'!O$1+'22'!$G$39</f>
        <v>0.025304052211824895</v>
      </c>
      <c r="P28" s="18">
        <f>'22'!$G$37*'C-D'!P$1*'C-D'!P$1+'22'!$G$38*'C-D'!P$1+'22'!$G$39</f>
        <v>0.02959176936480179</v>
      </c>
      <c r="Q28" s="18">
        <f>'22'!$G$37*'C-D'!Q$1*'C-D'!Q$1+'22'!$G$38*'C-D'!Q$1+'22'!$G$39</f>
        <v>0.03429452468242626</v>
      </c>
    </row>
    <row r="29" spans="1:17" ht="12.75">
      <c r="A29" s="6">
        <v>23</v>
      </c>
      <c r="B29" s="18">
        <f>'23'!$G$37*'C-D'!B$1*'C-D'!B$1+'23'!$G$38*'C-D'!B$1+'23'!$G$39</f>
        <v>0.007309937491775425</v>
      </c>
      <c r="C29" s="18">
        <f>'23'!$G$37*'C-D'!C$1*'C-D'!C$1+'23'!$G$38*'C-D'!C$1+'23'!$G$39</f>
        <v>0.006201197024427124</v>
      </c>
      <c r="D29" s="18">
        <f>'23'!$G$37*'C-D'!D$1*'C-D'!D$1+'23'!$G$38*'C-D'!D$1+'23'!$G$39</f>
        <v>0.0055066464239376285</v>
      </c>
      <c r="E29" s="18">
        <f>'23'!$G$37*'C-D'!E$1*'C-D'!E$1+'23'!$G$38*'C-D'!E$1+'23'!$G$39</f>
        <v>0.005226285690306939</v>
      </c>
      <c r="F29" s="18">
        <f>'23'!$G$37*'C-D'!F$1*'C-D'!F$1+'23'!$G$38*'C-D'!F$1+'23'!$G$39</f>
        <v>0.005360114823535057</v>
      </c>
      <c r="G29" s="18">
        <f>'23'!$G$37*'C-D'!G$1*'C-D'!G$1+'23'!$G$38*'C-D'!G$1+'23'!$G$39</f>
        <v>0.00590813382362198</v>
      </c>
      <c r="H29" s="18">
        <f>'23'!$G$37*'C-D'!H$1*'C-D'!H$1+'23'!$G$38*'C-D'!H$1+'23'!$G$39</f>
        <v>0.006870342690567709</v>
      </c>
      <c r="I29" s="18">
        <f>'23'!$G$37*'C-D'!I$1*'C-D'!I$1+'23'!$G$38*'C-D'!I$1+'23'!$G$39</f>
        <v>0.008246741424372244</v>
      </c>
      <c r="J29" s="18">
        <f>'23'!$G$37*'C-D'!J$1*'C-D'!J$1+'23'!$G$38*'C-D'!J$1+'23'!$G$39</f>
        <v>0.010037330025035587</v>
      </c>
      <c r="K29" s="18">
        <f>'23'!$G$37*'C-D'!K$1*'C-D'!K$1+'23'!$G$38*'C-D'!K$1+'23'!$G$39</f>
        <v>0.012242108492557736</v>
      </c>
      <c r="L29" s="18">
        <f>'23'!$G$37*'C-D'!L$1*'C-D'!L$1+'23'!$G$38*'C-D'!L$1+'23'!$G$39</f>
        <v>0.014861076826938689</v>
      </c>
      <c r="M29" s="18">
        <f>'23'!$G$37*'C-D'!M$1*'C-D'!M$1+'23'!$G$38*'C-D'!M$1+'23'!$G$39</f>
        <v>0.017894235028178447</v>
      </c>
      <c r="N29" s="18">
        <f>'23'!$G$37*'C-D'!N$1*'C-D'!N$1+'23'!$G$38*'C-D'!N$1+'23'!$G$39</f>
        <v>0.021341583096277015</v>
      </c>
      <c r="O29" s="18">
        <f>'23'!$G$37*'C-D'!O$1*'C-D'!O$1+'23'!$G$38*'C-D'!O$1+'23'!$G$39</f>
        <v>0.02520312103123439</v>
      </c>
      <c r="P29" s="18">
        <f>'23'!$G$37*'C-D'!P$1*'C-D'!P$1+'23'!$G$38*'C-D'!P$1+'23'!$G$39</f>
        <v>0.029478848833050564</v>
      </c>
      <c r="Q29" s="18">
        <f>'23'!$G$37*'C-D'!Q$1*'C-D'!Q$1+'23'!$G$38*'C-D'!Q$1+'23'!$G$39</f>
        <v>0.03416876650172555</v>
      </c>
    </row>
    <row r="30" spans="1:17" ht="12.75">
      <c r="A30" s="6">
        <v>24</v>
      </c>
      <c r="B30" s="18">
        <f>'24'!$G$37*'C-D'!B$1*'C-D'!B$1+'24'!$G$38*'C-D'!B$1+'24'!$G$39</f>
        <v>0.007289983923811787</v>
      </c>
      <c r="C30" s="18">
        <f>'24'!$G$37*'C-D'!C$1*'C-D'!C$1+'24'!$G$38*'C-D'!C$1+'24'!$G$39</f>
        <v>0.006180816624895564</v>
      </c>
      <c r="D30" s="18">
        <f>'24'!$G$37*'C-D'!D$1*'C-D'!D$1+'24'!$G$38*'C-D'!D$1+'24'!$G$39</f>
        <v>0.005484920315243884</v>
      </c>
      <c r="E30" s="18">
        <f>'24'!$G$37*'C-D'!E$1*'C-D'!E$1+'24'!$G$38*'C-D'!E$1+'24'!$G$39</f>
        <v>0.00520229499485675</v>
      </c>
      <c r="F30" s="18">
        <f>'24'!$G$37*'C-D'!F$1*'C-D'!F$1+'24'!$G$38*'C-D'!F$1+'24'!$G$39</f>
        <v>0.005332940663734159</v>
      </c>
      <c r="G30" s="18">
        <f>'24'!$G$37*'C-D'!G$1*'C-D'!G$1+'24'!$G$38*'C-D'!G$1+'24'!$G$39</f>
        <v>0.0058768573218761135</v>
      </c>
      <c r="H30" s="18">
        <f>'24'!$G$37*'C-D'!H$1*'C-D'!H$1+'24'!$G$38*'C-D'!H$1+'24'!$G$39</f>
        <v>0.0068340449692826126</v>
      </c>
      <c r="I30" s="18">
        <f>'24'!$G$37*'C-D'!I$1*'C-D'!I$1+'24'!$G$38*'C-D'!I$1+'24'!$G$39</f>
        <v>0.008204503605953655</v>
      </c>
      <c r="J30" s="18">
        <f>'24'!$G$37*'C-D'!J$1*'C-D'!J$1+'24'!$G$38*'C-D'!J$1+'24'!$G$39</f>
        <v>0.009988233231889245</v>
      </c>
      <c r="K30" s="18">
        <f>'24'!$G$37*'C-D'!K$1*'C-D'!K$1+'24'!$G$38*'C-D'!K$1+'24'!$G$39</f>
        <v>0.01218523384708938</v>
      </c>
      <c r="L30" s="18">
        <f>'24'!$G$37*'C-D'!L$1*'C-D'!L$1+'24'!$G$38*'C-D'!L$1+'24'!$G$39</f>
        <v>0.014795505451554055</v>
      </c>
      <c r="M30" s="18">
        <f>'24'!$G$37*'C-D'!M$1*'C-D'!M$1+'24'!$G$38*'C-D'!M$1+'24'!$G$39</f>
        <v>0.017819048045283278</v>
      </c>
      <c r="N30" s="18">
        <f>'24'!$G$37*'C-D'!N$1*'C-D'!N$1+'24'!$G$38*'C-D'!N$1+'24'!$G$39</f>
        <v>0.021255861628277042</v>
      </c>
      <c r="O30" s="18">
        <f>'24'!$G$37*'C-D'!O$1*'C-D'!O$1+'24'!$G$38*'C-D'!O$1+'24'!$G$39</f>
        <v>0.025105946200535353</v>
      </c>
      <c r="P30" s="18">
        <f>'24'!$G$37*'C-D'!P$1*'C-D'!P$1+'24'!$G$38*'C-D'!P$1+'24'!$G$39</f>
        <v>0.02936930176205821</v>
      </c>
      <c r="Q30" s="18">
        <f>'24'!$G$37*'C-D'!Q$1*'C-D'!Q$1+'24'!$G$38*'C-D'!Q$1+'24'!$G$39</f>
        <v>0.034045928312845614</v>
      </c>
    </row>
    <row r="31" spans="1:17" ht="12.75">
      <c r="A31" s="6">
        <v>25</v>
      </c>
      <c r="B31" s="18">
        <f>'25'!$G$37*'C-D'!B$1*'C-D'!B$1+'25'!$G$38*'C-D'!B$1+'25'!$G$39</f>
        <v>0.00727417523400338</v>
      </c>
      <c r="C31" s="18">
        <f>'25'!$G$37*'C-D'!C$1*'C-D'!C$1+'25'!$G$38*'C-D'!C$1+'25'!$G$39</f>
        <v>0.006163265306122453</v>
      </c>
      <c r="D31" s="18">
        <f>'25'!$G$37*'C-D'!D$1*'C-D'!D$1+'25'!$G$38*'C-D'!D$1+'25'!$G$39</f>
        <v>0.005465121988645086</v>
      </c>
      <c r="E31" s="18">
        <f>'25'!$G$37*'C-D'!E$1*'C-D'!E$1+'25'!$G$38*'C-D'!E$1+'25'!$G$39</f>
        <v>0.005179745281571278</v>
      </c>
      <c r="F31" s="18">
        <f>'25'!$G$37*'C-D'!F$1*'C-D'!F$1+'25'!$G$38*'C-D'!F$1+'25'!$G$39</f>
        <v>0.005307135184901031</v>
      </c>
      <c r="G31" s="18">
        <f>'25'!$G$37*'C-D'!G$1*'C-D'!G$1+'25'!$G$38*'C-D'!G$1+'25'!$G$39</f>
        <v>0.005847291698634344</v>
      </c>
      <c r="H31" s="18">
        <f>'25'!$G$37*'C-D'!H$1*'C-D'!H$1+'25'!$G$38*'C-D'!H$1+'25'!$G$39</f>
        <v>0.006800214822771216</v>
      </c>
      <c r="I31" s="18">
        <f>'25'!$G$37*'C-D'!I$1*'C-D'!I$1+'25'!$G$38*'C-D'!I$1+'25'!$G$39</f>
        <v>0.008165904557311648</v>
      </c>
      <c r="J31" s="18">
        <f>'25'!$G$37*'C-D'!J$1*'C-D'!J$1+'25'!$G$38*'C-D'!J$1+'25'!$G$39</f>
        <v>0.009944360902255641</v>
      </c>
      <c r="K31" s="18">
        <f>'25'!$G$37*'C-D'!K$1*'C-D'!K$1+'25'!$G$38*'C-D'!K$1+'25'!$G$39</f>
        <v>0.012135583857603193</v>
      </c>
      <c r="L31" s="18">
        <f>'25'!$G$37*'C-D'!L$1*'C-D'!L$1+'25'!$G$38*'C-D'!L$1+'25'!$G$39</f>
        <v>0.014739573423354309</v>
      </c>
      <c r="M31" s="18">
        <f>'25'!$G$37*'C-D'!M$1*'C-D'!M$1+'25'!$G$38*'C-D'!M$1+'25'!$G$39</f>
        <v>0.01775632959950898</v>
      </c>
      <c r="N31" s="18">
        <f>'25'!$G$37*'C-D'!N$1*'C-D'!N$1+'25'!$G$38*'C-D'!N$1+'25'!$G$39</f>
        <v>0.02118585238606721</v>
      </c>
      <c r="O31" s="18">
        <f>'25'!$G$37*'C-D'!O$1*'C-D'!O$1+'25'!$G$38*'C-D'!O$1+'25'!$G$39</f>
        <v>0.025028141783029003</v>
      </c>
      <c r="P31" s="18">
        <f>'25'!$G$37*'C-D'!P$1*'C-D'!P$1+'25'!$G$38*'C-D'!P$1+'25'!$G$39</f>
        <v>0.029283197790394355</v>
      </c>
      <c r="Q31" s="18">
        <f>'25'!$G$37*'C-D'!Q$1*'C-D'!Q$1+'25'!$G$38*'C-D'!Q$1+'25'!$G$39</f>
        <v>0.033951020408163265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155</v>
      </c>
      <c r="B3" s="1">
        <v>11</v>
      </c>
      <c r="C3" s="3">
        <v>240</v>
      </c>
      <c r="D3" s="1">
        <v>253.8</v>
      </c>
      <c r="E3" s="1">
        <v>287</v>
      </c>
      <c r="F3" s="1">
        <v>1.4</v>
      </c>
      <c r="G3" s="1">
        <v>20328</v>
      </c>
      <c r="H3" s="1">
        <v>0</v>
      </c>
      <c r="I3" s="1">
        <v>-1</v>
      </c>
      <c r="J3" s="1">
        <v>0</v>
      </c>
    </row>
    <row r="4" spans="1:10" ht="12.75">
      <c r="A4" s="1" t="s">
        <v>156</v>
      </c>
      <c r="B4" s="1">
        <v>11</v>
      </c>
      <c r="C4" s="3">
        <v>240</v>
      </c>
      <c r="D4" s="1">
        <v>253.8</v>
      </c>
      <c r="E4" s="1">
        <v>287</v>
      </c>
      <c r="F4" s="1">
        <v>1.4</v>
      </c>
      <c r="G4" s="1">
        <v>20328</v>
      </c>
      <c r="H4" s="1">
        <v>0</v>
      </c>
      <c r="I4" s="1">
        <v>-3</v>
      </c>
      <c r="J4" s="1">
        <v>0</v>
      </c>
    </row>
    <row r="5" spans="1:10" ht="12.75">
      <c r="A5" s="1" t="s">
        <v>157</v>
      </c>
      <c r="B5" s="1">
        <v>11</v>
      </c>
      <c r="C5" s="3">
        <v>240</v>
      </c>
      <c r="D5" s="1">
        <v>253.8</v>
      </c>
      <c r="E5" s="1">
        <v>287</v>
      </c>
      <c r="F5" s="1">
        <v>1.4</v>
      </c>
      <c r="G5" s="1">
        <v>20328</v>
      </c>
      <c r="H5" s="1">
        <v>0</v>
      </c>
      <c r="I5" s="1">
        <v>-5</v>
      </c>
      <c r="J5" s="1">
        <v>0</v>
      </c>
    </row>
    <row r="6" spans="1:10" ht="12.75">
      <c r="A6" s="1" t="s">
        <v>158</v>
      </c>
      <c r="B6" s="1">
        <v>11</v>
      </c>
      <c r="C6" s="3">
        <v>240</v>
      </c>
      <c r="D6" s="1">
        <v>253.8</v>
      </c>
      <c r="E6" s="1">
        <v>287</v>
      </c>
      <c r="F6" s="1">
        <v>1.4</v>
      </c>
      <c r="G6" s="1">
        <v>20328</v>
      </c>
      <c r="H6" s="1">
        <v>0</v>
      </c>
      <c r="I6" s="1">
        <v>-7</v>
      </c>
      <c r="J6" s="1">
        <v>0</v>
      </c>
    </row>
    <row r="7" spans="1:10" ht="12.75">
      <c r="A7" s="1" t="s">
        <v>159</v>
      </c>
      <c r="B7" s="1">
        <v>11</v>
      </c>
      <c r="C7" s="3">
        <v>240</v>
      </c>
      <c r="D7" s="1">
        <v>253.8</v>
      </c>
      <c r="E7" s="1">
        <v>287</v>
      </c>
      <c r="F7" s="1">
        <v>1.4</v>
      </c>
      <c r="G7" s="1">
        <v>20328</v>
      </c>
      <c r="H7" s="1">
        <v>0</v>
      </c>
      <c r="I7" s="1">
        <v>-9</v>
      </c>
      <c r="J7" s="1">
        <v>0</v>
      </c>
    </row>
    <row r="8" spans="1:10" ht="12.75">
      <c r="A8" s="1" t="s">
        <v>160</v>
      </c>
      <c r="B8" s="1">
        <v>11</v>
      </c>
      <c r="C8" s="3">
        <v>240</v>
      </c>
      <c r="D8" s="1">
        <v>253.8</v>
      </c>
      <c r="E8" s="1">
        <v>287</v>
      </c>
      <c r="F8" s="1">
        <v>1.4</v>
      </c>
      <c r="G8" s="1">
        <v>20328</v>
      </c>
      <c r="H8" s="1">
        <v>0</v>
      </c>
      <c r="I8" s="1">
        <v>-11</v>
      </c>
      <c r="J8" s="1">
        <v>0</v>
      </c>
    </row>
    <row r="9" spans="1:10" ht="12.75">
      <c r="A9" s="1" t="s">
        <v>161</v>
      </c>
      <c r="B9" s="1">
        <v>11</v>
      </c>
      <c r="C9" s="3">
        <v>240</v>
      </c>
      <c r="D9" s="1">
        <v>253.8</v>
      </c>
      <c r="E9" s="1">
        <v>287</v>
      </c>
      <c r="F9" s="1">
        <v>1.4</v>
      </c>
      <c r="G9" s="1">
        <v>20328</v>
      </c>
      <c r="H9" s="1">
        <v>0</v>
      </c>
      <c r="I9" s="1">
        <v>-13</v>
      </c>
      <c r="J9" s="1">
        <v>0</v>
      </c>
    </row>
    <row r="10" spans="1:10" ht="12.75">
      <c r="A10" s="1" t="s">
        <v>162</v>
      </c>
      <c r="B10" s="1">
        <v>11</v>
      </c>
      <c r="C10" s="3">
        <v>240</v>
      </c>
      <c r="D10" s="1">
        <v>253.8</v>
      </c>
      <c r="E10" s="1">
        <v>287</v>
      </c>
      <c r="F10" s="1">
        <v>1.4</v>
      </c>
      <c r="G10" s="1">
        <v>20328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-174000</v>
      </c>
      <c r="F15" s="2">
        <v>252.1</v>
      </c>
      <c r="G15" s="2">
        <v>-99970</v>
      </c>
      <c r="H15" s="2">
        <v>-1573</v>
      </c>
      <c r="I15" s="2">
        <v>616300</v>
      </c>
      <c r="J15" s="2">
        <v>1523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-176500</v>
      </c>
      <c r="F16" s="2">
        <v>-127.2</v>
      </c>
      <c r="G16" s="2">
        <v>273100</v>
      </c>
      <c r="H16" s="2">
        <v>-2591</v>
      </c>
      <c r="I16" s="2">
        <v>-237700</v>
      </c>
      <c r="J16" s="2">
        <v>12910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-206300</v>
      </c>
      <c r="F17" s="2">
        <v>658.2</v>
      </c>
      <c r="G17" s="2">
        <v>594900</v>
      </c>
      <c r="H17" s="2">
        <v>6750</v>
      </c>
      <c r="I17" s="2">
        <v>131000</v>
      </c>
      <c r="J17" s="2">
        <v>-11550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-268900</v>
      </c>
      <c r="F18" s="2">
        <v>546.2</v>
      </c>
      <c r="G18" s="2">
        <v>987000</v>
      </c>
      <c r="H18" s="2">
        <v>1678</v>
      </c>
      <c r="I18" s="2">
        <v>837500</v>
      </c>
      <c r="J18" s="2">
        <v>-7496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-387400</v>
      </c>
      <c r="F19" s="2">
        <v>159.7</v>
      </c>
      <c r="G19" s="2">
        <v>1489000</v>
      </c>
      <c r="H19" s="2">
        <v>-1519</v>
      </c>
      <c r="I19" s="2">
        <v>967200</v>
      </c>
      <c r="J19" s="2">
        <v>2326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-548200</v>
      </c>
      <c r="F20" s="2">
        <v>92.39</v>
      </c>
      <c r="G20" s="2">
        <v>2036000</v>
      </c>
      <c r="H20" s="2">
        <v>-102.5</v>
      </c>
      <c r="I20" s="2">
        <v>2825000</v>
      </c>
      <c r="J20" s="2">
        <v>3898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-749300</v>
      </c>
      <c r="F21" s="2">
        <v>-1789</v>
      </c>
      <c r="G21" s="2">
        <v>2680000</v>
      </c>
      <c r="H21" s="2">
        <v>-31130</v>
      </c>
      <c r="I21" s="2">
        <v>5664000</v>
      </c>
      <c r="J21" s="2">
        <v>49220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-1058000</v>
      </c>
      <c r="F22" s="2">
        <v>-17.35</v>
      </c>
      <c r="G22" s="2">
        <v>3421000</v>
      </c>
      <c r="H22" s="2">
        <v>-119.7</v>
      </c>
      <c r="I22" s="2">
        <v>7903000</v>
      </c>
      <c r="J22" s="2">
        <v>3069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-10.193739165901906</v>
      </c>
      <c r="B27" s="4">
        <f>-G15/E15</f>
        <v>-0.5745402298850575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-0.0036976295520383014</v>
      </c>
      <c r="G27" s="5">
        <f aca="true" t="shared" si="2" ref="G27:G34">-E15/(G3*C27)</f>
        <v>0.006435806162395362</v>
      </c>
      <c r="H27" s="5">
        <f>-I15/(G3*C27*D27)</f>
        <v>-0.0003799221588011745</v>
      </c>
      <c r="I27" s="4">
        <f aca="true" t="shared" si="3" ref="I27:I34">-I15/G15</f>
        <v>6.1648494548364505</v>
      </c>
    </row>
    <row r="28" spans="1:9" ht="12.75">
      <c r="A28" s="3">
        <f aca="true" t="shared" si="4" ref="A28:A34">G16/9807</f>
        <v>27.847455898847763</v>
      </c>
      <c r="B28" s="4">
        <f aca="true" t="shared" si="5" ref="B28:B34">-G16/E16</f>
        <v>1.5473087818696885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0.010101256683621686</v>
      </c>
      <c r="G28" s="5">
        <f t="shared" si="2"/>
        <v>0.006528274641740123</v>
      </c>
      <c r="H28" s="5">
        <f aca="true" t="shared" si="6" ref="H28:H34">-I16/(G4*C28*D28)</f>
        <v>0.00014653171693499787</v>
      </c>
      <c r="I28" s="4">
        <f t="shared" si="3"/>
        <v>0.8703771512266569</v>
      </c>
    </row>
    <row r="29" spans="1:9" ht="12.75">
      <c r="A29" s="3">
        <f t="shared" si="4"/>
        <v>60.66075252370756</v>
      </c>
      <c r="B29" s="4">
        <f t="shared" si="5"/>
        <v>2.883664566165778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0.022003799344879317</v>
      </c>
      <c r="G29" s="5">
        <f t="shared" si="2"/>
        <v>0.007630498915529674</v>
      </c>
      <c r="H29" s="5">
        <f t="shared" si="6"/>
        <v>-8.075580529442456E-05</v>
      </c>
      <c r="I29" s="4">
        <f t="shared" si="3"/>
        <v>-0.2202050764834426</v>
      </c>
    </row>
    <row r="30" spans="1:9" ht="12.75">
      <c r="A30" s="3">
        <f t="shared" si="4"/>
        <v>100.6423982869379</v>
      </c>
      <c r="B30" s="8">
        <f t="shared" si="5"/>
        <v>3.6705094830792118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0.03650655564531163</v>
      </c>
      <c r="G30" s="5">
        <f t="shared" si="2"/>
        <v>0.009945909638322488</v>
      </c>
      <c r="H30" s="5">
        <f t="shared" si="6"/>
        <v>-0.0005162823430082487</v>
      </c>
      <c r="I30" s="4">
        <f t="shared" si="3"/>
        <v>-0.8485309017223911</v>
      </c>
    </row>
    <row r="31" spans="1:9" ht="12.75">
      <c r="A31" s="3">
        <f t="shared" si="4"/>
        <v>151.83032527786276</v>
      </c>
      <c r="B31" s="7">
        <f t="shared" si="5"/>
        <v>3.8435725348477026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0.05507422629773963</v>
      </c>
      <c r="G31" s="5">
        <f t="shared" si="2"/>
        <v>0.014328915559264159</v>
      </c>
      <c r="H31" s="5">
        <f t="shared" si="6"/>
        <v>-0.0005962367548150186</v>
      </c>
      <c r="I31" s="4">
        <f t="shared" si="3"/>
        <v>-0.6495634654130289</v>
      </c>
    </row>
    <row r="32" spans="1:9" ht="12.75">
      <c r="A32" s="3">
        <f t="shared" si="4"/>
        <v>207.60681146120118</v>
      </c>
      <c r="B32" s="8">
        <f t="shared" si="5"/>
        <v>3.7139730025538125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0.07530632957837333</v>
      </c>
      <c r="G32" s="5">
        <f t="shared" si="2"/>
        <v>0.020276488150719182</v>
      </c>
      <c r="H32" s="5">
        <f t="shared" si="6"/>
        <v>-0.0017414896943263314</v>
      </c>
      <c r="I32" s="4">
        <f t="shared" si="3"/>
        <v>-1.387524557956778</v>
      </c>
    </row>
    <row r="33" spans="1:9" ht="12.75">
      <c r="A33" s="3">
        <f t="shared" si="4"/>
        <v>273.27419190374223</v>
      </c>
      <c r="B33" s="4">
        <f t="shared" si="5"/>
        <v>3.576671560122781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0.09912620985758375</v>
      </c>
      <c r="G33" s="5">
        <f t="shared" si="2"/>
        <v>0.027714652629211755</v>
      </c>
      <c r="H33" s="5">
        <f t="shared" si="6"/>
        <v>-0.0034916097800581736</v>
      </c>
      <c r="I33" s="4">
        <f t="shared" si="3"/>
        <v>-2.1134328358208956</v>
      </c>
    </row>
    <row r="34" spans="1:9" ht="12.75">
      <c r="A34" s="3">
        <f t="shared" si="4"/>
        <v>348.8324666054859</v>
      </c>
      <c r="B34" s="4">
        <f t="shared" si="5"/>
        <v>3.2334593572778827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0.1265338671353709</v>
      </c>
      <c r="G34" s="5">
        <f t="shared" si="2"/>
        <v>0.03913266045870284</v>
      </c>
      <c r="H34" s="5">
        <f t="shared" si="6"/>
        <v>-0.004871855948410973</v>
      </c>
      <c r="I34" s="4">
        <f t="shared" si="3"/>
        <v>-2.310143232972815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0.0003262601683623802</v>
      </c>
      <c r="G37" s="15">
        <f>INDEX(LINEST(G27:G34,$E27:$E34^{1,2}),1)</f>
        <v>0.00022042724171422544</v>
      </c>
      <c r="H37" s="15">
        <f>INDEX(LINEST(H27:H34,$E27:$E34^{1,2}),1)</f>
        <v>-4.327112027623453E-05</v>
      </c>
    </row>
    <row r="38" spans="5:8" ht="12.75">
      <c r="E38" s="1" t="s">
        <v>282</v>
      </c>
      <c r="F38" s="15">
        <f>INDEX(LINEST(F27:F34,$E27:$E34^{1,2}),2)</f>
        <v>0.003918054592122062</v>
      </c>
      <c r="G38" s="15">
        <f>INDEX(LINEST(G27:G34,$E27:$E34^{1,2}),2)</f>
        <v>-0.0012820094172012937</v>
      </c>
      <c r="H38" s="15">
        <f>INDEX(LINEST(H27:H34,$E27:$E34^{1,2}),2)</f>
        <v>0.00036676411435346105</v>
      </c>
    </row>
    <row r="39" spans="5:8" ht="12.75">
      <c r="E39" s="1" t="s">
        <v>283</v>
      </c>
      <c r="F39" s="15">
        <f>INDEX(LINEST(F27:F34,$E27:$E34^{1,2}),3)</f>
        <v>-0.006457224173923578</v>
      </c>
      <c r="G39" s="15">
        <f>INDEX(LINEST(G27:G34,$E27:$E34^{1,2}),3)</f>
        <v>0.008018910561386889</v>
      </c>
      <c r="H39" s="15">
        <f>INDEX(LINEST(H27:H34,$E27:$E34^{1,2}),3)</f>
        <v>-0.0006975202873201716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163</v>
      </c>
      <c r="B3" s="1">
        <v>12</v>
      </c>
      <c r="C3" s="3">
        <v>190</v>
      </c>
      <c r="D3" s="1">
        <v>259.4</v>
      </c>
      <c r="E3" s="1">
        <v>287</v>
      </c>
      <c r="F3" s="1">
        <v>1.4</v>
      </c>
      <c r="G3" s="1">
        <v>19152</v>
      </c>
      <c r="H3" s="1">
        <v>0</v>
      </c>
      <c r="I3" s="1">
        <v>-1</v>
      </c>
      <c r="J3" s="1">
        <v>0</v>
      </c>
    </row>
    <row r="4" spans="1:10" ht="12.75">
      <c r="A4" s="1" t="s">
        <v>164</v>
      </c>
      <c r="B4" s="1">
        <v>12</v>
      </c>
      <c r="C4" s="3">
        <v>190</v>
      </c>
      <c r="D4" s="1">
        <v>259.4</v>
      </c>
      <c r="E4" s="1">
        <v>287</v>
      </c>
      <c r="F4" s="1">
        <v>1.4</v>
      </c>
      <c r="G4" s="1">
        <v>19152</v>
      </c>
      <c r="H4" s="1">
        <v>0</v>
      </c>
      <c r="I4" s="1">
        <v>-3</v>
      </c>
      <c r="J4" s="1">
        <v>0</v>
      </c>
    </row>
    <row r="5" spans="1:10" ht="12.75">
      <c r="A5" s="1" t="s">
        <v>165</v>
      </c>
      <c r="B5" s="1">
        <v>12</v>
      </c>
      <c r="C5" s="3">
        <v>190</v>
      </c>
      <c r="D5" s="1">
        <v>259.4</v>
      </c>
      <c r="E5" s="1">
        <v>287</v>
      </c>
      <c r="F5" s="1">
        <v>1.4</v>
      </c>
      <c r="G5" s="1">
        <v>19152</v>
      </c>
      <c r="H5" s="1">
        <v>0</v>
      </c>
      <c r="I5" s="1">
        <v>-5</v>
      </c>
      <c r="J5" s="1">
        <v>0</v>
      </c>
    </row>
    <row r="6" spans="1:10" ht="12.75">
      <c r="A6" s="1" t="s">
        <v>166</v>
      </c>
      <c r="B6" s="1">
        <v>12</v>
      </c>
      <c r="C6" s="3">
        <v>190</v>
      </c>
      <c r="D6" s="1">
        <v>259.4</v>
      </c>
      <c r="E6" s="1">
        <v>287</v>
      </c>
      <c r="F6" s="1">
        <v>1.4</v>
      </c>
      <c r="G6" s="1">
        <v>19152</v>
      </c>
      <c r="H6" s="1">
        <v>0</v>
      </c>
      <c r="I6" s="1">
        <v>-7</v>
      </c>
      <c r="J6" s="1">
        <v>0</v>
      </c>
    </row>
    <row r="7" spans="1:10" ht="12.75">
      <c r="A7" s="1" t="s">
        <v>167</v>
      </c>
      <c r="B7" s="1">
        <v>12</v>
      </c>
      <c r="C7" s="3">
        <v>190</v>
      </c>
      <c r="D7" s="1">
        <v>259.4</v>
      </c>
      <c r="E7" s="1">
        <v>287</v>
      </c>
      <c r="F7" s="1">
        <v>1.4</v>
      </c>
      <c r="G7" s="1">
        <v>19152</v>
      </c>
      <c r="H7" s="1">
        <v>0</v>
      </c>
      <c r="I7" s="1">
        <v>-9</v>
      </c>
      <c r="J7" s="1">
        <v>0</v>
      </c>
    </row>
    <row r="8" spans="1:10" ht="12.75">
      <c r="A8" s="1" t="s">
        <v>168</v>
      </c>
      <c r="B8" s="1">
        <v>12</v>
      </c>
      <c r="C8" s="3">
        <v>190</v>
      </c>
      <c r="D8" s="1">
        <v>259.4</v>
      </c>
      <c r="E8" s="1">
        <v>287</v>
      </c>
      <c r="F8" s="1">
        <v>1.4</v>
      </c>
      <c r="G8" s="1">
        <v>19152</v>
      </c>
      <c r="H8" s="1">
        <v>0</v>
      </c>
      <c r="I8" s="1">
        <v>-11</v>
      </c>
      <c r="J8" s="1">
        <v>0</v>
      </c>
    </row>
    <row r="9" spans="1:10" ht="12.75">
      <c r="A9" s="1" t="s">
        <v>169</v>
      </c>
      <c r="B9" s="1">
        <v>12</v>
      </c>
      <c r="C9" s="3">
        <v>190</v>
      </c>
      <c r="D9" s="1">
        <v>259.4</v>
      </c>
      <c r="E9" s="1">
        <v>287</v>
      </c>
      <c r="F9" s="1">
        <v>1.4</v>
      </c>
      <c r="G9" s="1">
        <v>19152</v>
      </c>
      <c r="H9" s="1">
        <v>0</v>
      </c>
      <c r="I9" s="1">
        <v>-13</v>
      </c>
      <c r="J9" s="1">
        <v>0</v>
      </c>
    </row>
    <row r="10" spans="1:10" ht="12.75">
      <c r="A10" s="1" t="s">
        <v>170</v>
      </c>
      <c r="B10" s="1">
        <v>12</v>
      </c>
      <c r="C10" s="3">
        <v>190</v>
      </c>
      <c r="D10" s="1">
        <v>259.4</v>
      </c>
      <c r="E10" s="1">
        <v>287</v>
      </c>
      <c r="F10" s="1">
        <v>1.4</v>
      </c>
      <c r="G10" s="1">
        <v>19152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-159700</v>
      </c>
      <c r="F15" s="2">
        <v>217.4</v>
      </c>
      <c r="G15" s="2">
        <v>-91520</v>
      </c>
      <c r="H15" s="2">
        <v>-1485</v>
      </c>
      <c r="I15" s="2">
        <v>560200</v>
      </c>
      <c r="J15" s="2">
        <v>1415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-161900</v>
      </c>
      <c r="F16" s="2">
        <v>-119.8</v>
      </c>
      <c r="G16" s="2">
        <v>247900</v>
      </c>
      <c r="H16" s="2">
        <v>-2322</v>
      </c>
      <c r="I16" s="2">
        <v>-329500</v>
      </c>
      <c r="J16" s="2">
        <v>11720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-188800</v>
      </c>
      <c r="F17" s="2">
        <v>598.4</v>
      </c>
      <c r="G17" s="2">
        <v>533900</v>
      </c>
      <c r="H17" s="2">
        <v>6246</v>
      </c>
      <c r="I17" s="2">
        <v>-57510</v>
      </c>
      <c r="J17" s="2">
        <v>-10740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-245500</v>
      </c>
      <c r="F18" s="2">
        <v>498</v>
      </c>
      <c r="G18" s="2">
        <v>888700</v>
      </c>
      <c r="H18" s="2">
        <v>1621</v>
      </c>
      <c r="I18" s="2">
        <v>532000</v>
      </c>
      <c r="J18" s="2">
        <v>-6891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-354300</v>
      </c>
      <c r="F19" s="2">
        <v>138.5</v>
      </c>
      <c r="G19" s="2">
        <v>1352000</v>
      </c>
      <c r="H19" s="2">
        <v>-1400</v>
      </c>
      <c r="I19" s="2">
        <v>592700</v>
      </c>
      <c r="J19" s="2">
        <v>2113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-503000</v>
      </c>
      <c r="F20" s="2">
        <v>40.57</v>
      </c>
      <c r="G20" s="2">
        <v>1859000</v>
      </c>
      <c r="H20" s="2">
        <v>-171.5</v>
      </c>
      <c r="I20" s="2">
        <v>2303000</v>
      </c>
      <c r="J20" s="2">
        <v>2766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-688300</v>
      </c>
      <c r="F21" s="2">
        <v>-1700</v>
      </c>
      <c r="G21" s="2">
        <v>2458000</v>
      </c>
      <c r="H21" s="2">
        <v>-29180</v>
      </c>
      <c r="I21" s="2">
        <v>4990000</v>
      </c>
      <c r="J21" s="2">
        <v>46610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-976400</v>
      </c>
      <c r="F22" s="2">
        <v>-21.4</v>
      </c>
      <c r="G22" s="2">
        <v>3154000</v>
      </c>
      <c r="H22" s="2">
        <v>-17.87</v>
      </c>
      <c r="I22" s="2">
        <v>7088000</v>
      </c>
      <c r="J22" s="2">
        <v>2696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-9.33210971754869</v>
      </c>
      <c r="B27" s="4">
        <f>-G15/E15</f>
        <v>-0.5730745147150907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-0.003592942255387843</v>
      </c>
      <c r="G27" s="5">
        <f aca="true" t="shared" si="2" ref="G27:G34">-E15/(G3*C27)</f>
        <v>0.006269590015138096</v>
      </c>
      <c r="H27" s="5">
        <f>-I15/(G3*C27*D27)</f>
        <v>-0.00036654397061995</v>
      </c>
      <c r="I27" s="4">
        <f aca="true" t="shared" si="3" ref="I27:I34">-I15/G15</f>
        <v>6.121066433566433</v>
      </c>
    </row>
    <row r="28" spans="1:9" ht="12.75">
      <c r="A28" s="3">
        <f aca="true" t="shared" si="4" ref="A28:A34">G16/9807</f>
        <v>25.277862751096155</v>
      </c>
      <c r="B28" s="4">
        <f aca="true" t="shared" si="5" ref="B28:B34">-G16/E16</f>
        <v>1.5311920938851142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0.00973219389325444</v>
      </c>
      <c r="G28" s="5">
        <f t="shared" si="2"/>
        <v>0.00635595881935415</v>
      </c>
      <c r="H28" s="5">
        <f aca="true" t="shared" si="6" ref="H28:H34">-I16/(G4*C28*D28)</f>
        <v>0.00021559485597871035</v>
      </c>
      <c r="I28" s="4">
        <f t="shared" si="3"/>
        <v>1.3291649858814039</v>
      </c>
    </row>
    <row r="29" spans="1:9" ht="12.75">
      <c r="A29" s="3">
        <f t="shared" si="4"/>
        <v>54.440705618435814</v>
      </c>
      <c r="B29" s="4">
        <f t="shared" si="5"/>
        <v>2.8278601694915255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0.02096013844134145</v>
      </c>
      <c r="G29" s="5">
        <f t="shared" si="2"/>
        <v>0.007412013743632264</v>
      </c>
      <c r="H29" s="5">
        <f t="shared" si="6"/>
        <v>3.7629317655039854E-05</v>
      </c>
      <c r="I29" s="4">
        <f t="shared" si="3"/>
        <v>0.10771680089904477</v>
      </c>
    </row>
    <row r="30" spans="1:9" ht="12.75">
      <c r="A30" s="3">
        <f t="shared" si="4"/>
        <v>90.61894565106556</v>
      </c>
      <c r="B30" s="8">
        <f t="shared" si="5"/>
        <v>3.619959266802444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0.03488907104854869</v>
      </c>
      <c r="G30" s="5">
        <f t="shared" si="2"/>
        <v>0.009637973379564199</v>
      </c>
      <c r="H30" s="5">
        <f t="shared" si="6"/>
        <v>-0.00034809245335561123</v>
      </c>
      <c r="I30" s="4">
        <f t="shared" si="3"/>
        <v>-0.5986272082817599</v>
      </c>
    </row>
    <row r="31" spans="1:9" ht="12.75">
      <c r="A31" s="3">
        <f t="shared" si="4"/>
        <v>137.86071173651473</v>
      </c>
      <c r="B31" s="7">
        <f t="shared" si="5"/>
        <v>3.815975162291843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0.053077556045502225</v>
      </c>
      <c r="G31" s="5">
        <f t="shared" si="2"/>
        <v>0.013909303333521774</v>
      </c>
      <c r="H31" s="5">
        <f t="shared" si="6"/>
        <v>-0.00038780901711253906</v>
      </c>
      <c r="I31" s="4">
        <f t="shared" si="3"/>
        <v>-0.43838757396449707</v>
      </c>
    </row>
    <row r="32" spans="1:9" ht="12.75">
      <c r="A32" s="3">
        <f t="shared" si="4"/>
        <v>189.55847863770776</v>
      </c>
      <c r="B32" s="8">
        <f t="shared" si="5"/>
        <v>3.695825049701789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0.07298163956256556</v>
      </c>
      <c r="G32" s="5">
        <f t="shared" si="2"/>
        <v>0.0197470493275796</v>
      </c>
      <c r="H32" s="5">
        <f t="shared" si="6"/>
        <v>-0.0015068739099210013</v>
      </c>
      <c r="I32" s="4">
        <f t="shared" si="3"/>
        <v>-1.2388380849919312</v>
      </c>
    </row>
    <row r="33" spans="1:9" ht="12.75">
      <c r="A33" s="3">
        <f t="shared" si="4"/>
        <v>250.6372998878352</v>
      </c>
      <c r="B33" s="4">
        <f t="shared" si="5"/>
        <v>3.571117245387186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0.09649750943775479</v>
      </c>
      <c r="G33" s="5">
        <f t="shared" si="2"/>
        <v>0.027021658155413596</v>
      </c>
      <c r="H33" s="5">
        <f t="shared" si="6"/>
        <v>-0.0032650025230159777</v>
      </c>
      <c r="I33" s="4">
        <f t="shared" si="3"/>
        <v>-2.0301057770545157</v>
      </c>
    </row>
    <row r="34" spans="1:9" ht="12.75">
      <c r="A34" s="3">
        <f t="shared" si="4"/>
        <v>321.6070153971653</v>
      </c>
      <c r="B34" s="4">
        <f t="shared" si="5"/>
        <v>3.2302335108562064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0.12382145840792458</v>
      </c>
      <c r="G34" s="5">
        <f t="shared" si="2"/>
        <v>0.03833204565297957</v>
      </c>
      <c r="H34" s="5">
        <f t="shared" si="6"/>
        <v>-0.004637743062752956</v>
      </c>
      <c r="I34" s="4">
        <f t="shared" si="3"/>
        <v>-2.2473050095117313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0.00033656376029284345</v>
      </c>
      <c r="G37" s="15">
        <f>INDEX(LINEST(G27:G34,$E27:$E34^{1,2}),1)</f>
        <v>0.00021782067540554453</v>
      </c>
      <c r="H37" s="15">
        <f>INDEX(LINEST(H27:H34,$E27:$E34^{1,2}),1)</f>
        <v>-4.4631213945697875E-05</v>
      </c>
    </row>
    <row r="38" spans="5:8" ht="12.75">
      <c r="E38" s="1" t="s">
        <v>282</v>
      </c>
      <c r="F38" s="15">
        <f>INDEX(LINEST(F27:F34,$E27:$E34^{1,2}),2)</f>
        <v>0.003543434422971141</v>
      </c>
      <c r="G38" s="15">
        <f>INDEX(LINEST(G27:G34,$E27:$E34^{1,2}),2)</f>
        <v>-0.0012884515038042647</v>
      </c>
      <c r="H38" s="15">
        <f>INDEX(LINEST(H27:H34,$E27:$E34^{1,2}),2)</f>
        <v>0.0004047267636883712</v>
      </c>
    </row>
    <row r="39" spans="5:8" ht="12.75">
      <c r="E39" s="1" t="s">
        <v>283</v>
      </c>
      <c r="F39" s="15">
        <f>INDEX(LINEST(F27:F34,$E27:$E34^{1,2}),3)</f>
        <v>-0.005909566935972839</v>
      </c>
      <c r="G39" s="15">
        <f>INDEX(LINEST(G27:G34,$E27:$E34^{1,2}),3)</f>
        <v>0.007878553674360737</v>
      </c>
      <c r="H39" s="15">
        <f>INDEX(LINEST(H27:H34,$E27:$E34^{1,2}),3)</f>
        <v>-0.0007265160195156863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171</v>
      </c>
      <c r="B3" s="1">
        <v>13</v>
      </c>
      <c r="C3" s="3">
        <v>140</v>
      </c>
      <c r="D3" s="1">
        <v>265</v>
      </c>
      <c r="E3" s="1">
        <v>287</v>
      </c>
      <c r="F3" s="1">
        <v>1.4</v>
      </c>
      <c r="G3" s="1">
        <v>16562</v>
      </c>
      <c r="H3" s="1">
        <v>0</v>
      </c>
      <c r="I3" s="1">
        <v>-1</v>
      </c>
      <c r="J3" s="1">
        <v>0</v>
      </c>
    </row>
    <row r="4" spans="1:10" ht="12.75">
      <c r="A4" s="1" t="s">
        <v>172</v>
      </c>
      <c r="B4" s="1">
        <v>13</v>
      </c>
      <c r="C4" s="3">
        <v>140</v>
      </c>
      <c r="D4" s="1">
        <v>265</v>
      </c>
      <c r="E4" s="1">
        <v>287</v>
      </c>
      <c r="F4" s="1">
        <v>1.4</v>
      </c>
      <c r="G4" s="1">
        <v>16562</v>
      </c>
      <c r="H4" s="1">
        <v>0</v>
      </c>
      <c r="I4" s="1">
        <v>-3</v>
      </c>
      <c r="J4" s="1">
        <v>0</v>
      </c>
    </row>
    <row r="5" spans="1:10" ht="12.75">
      <c r="A5" s="1" t="s">
        <v>173</v>
      </c>
      <c r="B5" s="1">
        <v>13</v>
      </c>
      <c r="C5" s="3">
        <v>140</v>
      </c>
      <c r="D5" s="1">
        <v>265</v>
      </c>
      <c r="E5" s="1">
        <v>287</v>
      </c>
      <c r="F5" s="1">
        <v>1.4</v>
      </c>
      <c r="G5" s="1">
        <v>16562</v>
      </c>
      <c r="H5" s="1">
        <v>0</v>
      </c>
      <c r="I5" s="1">
        <v>-5</v>
      </c>
      <c r="J5" s="1">
        <v>0</v>
      </c>
    </row>
    <row r="6" spans="1:10" ht="12.75">
      <c r="A6" s="1" t="s">
        <v>174</v>
      </c>
      <c r="B6" s="1">
        <v>13</v>
      </c>
      <c r="C6" s="3">
        <v>140</v>
      </c>
      <c r="D6" s="1">
        <v>265</v>
      </c>
      <c r="E6" s="1">
        <v>287</v>
      </c>
      <c r="F6" s="1">
        <v>1.4</v>
      </c>
      <c r="G6" s="1">
        <v>16562</v>
      </c>
      <c r="H6" s="1">
        <v>0</v>
      </c>
      <c r="I6" s="1">
        <v>-7</v>
      </c>
      <c r="J6" s="1">
        <v>0</v>
      </c>
    </row>
    <row r="7" spans="1:10" ht="12.75">
      <c r="A7" s="1" t="s">
        <v>175</v>
      </c>
      <c r="B7" s="1">
        <v>13</v>
      </c>
      <c r="C7" s="3">
        <v>140</v>
      </c>
      <c r="D7" s="1">
        <v>265</v>
      </c>
      <c r="E7" s="1">
        <v>287</v>
      </c>
      <c r="F7" s="1">
        <v>1.4</v>
      </c>
      <c r="G7" s="1">
        <v>16562</v>
      </c>
      <c r="H7" s="1">
        <v>0</v>
      </c>
      <c r="I7" s="1">
        <v>-9</v>
      </c>
      <c r="J7" s="1">
        <v>0</v>
      </c>
    </row>
    <row r="8" spans="1:10" ht="12.75">
      <c r="A8" s="1" t="s">
        <v>176</v>
      </c>
      <c r="B8" s="1">
        <v>13</v>
      </c>
      <c r="C8" s="3">
        <v>140</v>
      </c>
      <c r="D8" s="1">
        <v>265</v>
      </c>
      <c r="E8" s="1">
        <v>287</v>
      </c>
      <c r="F8" s="1">
        <v>1.4</v>
      </c>
      <c r="G8" s="1">
        <v>16562</v>
      </c>
      <c r="H8" s="1">
        <v>0</v>
      </c>
      <c r="I8" s="1">
        <v>-11</v>
      </c>
      <c r="J8" s="1">
        <v>0</v>
      </c>
    </row>
    <row r="9" spans="1:10" ht="12.75">
      <c r="A9" s="1" t="s">
        <v>177</v>
      </c>
      <c r="B9" s="1">
        <v>13</v>
      </c>
      <c r="C9" s="3">
        <v>140</v>
      </c>
      <c r="D9" s="1">
        <v>265</v>
      </c>
      <c r="E9" s="1">
        <v>287</v>
      </c>
      <c r="F9" s="1">
        <v>1.4</v>
      </c>
      <c r="G9" s="1">
        <v>16562</v>
      </c>
      <c r="H9" s="1">
        <v>0</v>
      </c>
      <c r="I9" s="1">
        <v>-13</v>
      </c>
      <c r="J9" s="1">
        <v>0</v>
      </c>
    </row>
    <row r="10" spans="1:10" ht="12.75">
      <c r="A10" s="1" t="s">
        <v>178</v>
      </c>
      <c r="B10" s="1">
        <v>13</v>
      </c>
      <c r="C10" s="3">
        <v>140</v>
      </c>
      <c r="D10" s="1">
        <v>265</v>
      </c>
      <c r="E10" s="1">
        <v>287</v>
      </c>
      <c r="F10" s="1">
        <v>1.4</v>
      </c>
      <c r="G10" s="1">
        <v>16562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-135200</v>
      </c>
      <c r="F15" s="2">
        <v>174.7</v>
      </c>
      <c r="G15" s="2">
        <v>-77270</v>
      </c>
      <c r="H15" s="2">
        <v>-1281</v>
      </c>
      <c r="I15" s="2">
        <v>471600</v>
      </c>
      <c r="J15" s="2">
        <v>1207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-137000</v>
      </c>
      <c r="F16" s="2">
        <v>-102.8</v>
      </c>
      <c r="G16" s="2">
        <v>207900</v>
      </c>
      <c r="H16" s="2">
        <v>-1924</v>
      </c>
      <c r="I16" s="2">
        <v>-356600</v>
      </c>
      <c r="J16" s="2">
        <v>9815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-159400</v>
      </c>
      <c r="F17" s="2">
        <v>499.2</v>
      </c>
      <c r="G17" s="2">
        <v>443400</v>
      </c>
      <c r="H17" s="2">
        <v>5302</v>
      </c>
      <c r="I17" s="2">
        <v>-173600</v>
      </c>
      <c r="J17" s="2">
        <v>-9096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-206900</v>
      </c>
      <c r="F18" s="2">
        <v>418.6</v>
      </c>
      <c r="G18" s="2">
        <v>740000</v>
      </c>
      <c r="H18" s="2">
        <v>1406</v>
      </c>
      <c r="I18" s="2">
        <v>282200</v>
      </c>
      <c r="J18" s="2">
        <v>-5835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-299000</v>
      </c>
      <c r="F19" s="2">
        <v>111.5</v>
      </c>
      <c r="G19" s="2">
        <v>1133000</v>
      </c>
      <c r="H19" s="2">
        <v>-1183</v>
      </c>
      <c r="I19" s="2">
        <v>291600</v>
      </c>
      <c r="J19" s="2">
        <v>1777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-425700</v>
      </c>
      <c r="F20" s="2">
        <v>57.47</v>
      </c>
      <c r="G20" s="2">
        <v>1567000</v>
      </c>
      <c r="H20" s="2">
        <v>-211.2</v>
      </c>
      <c r="I20" s="2">
        <v>1746000</v>
      </c>
      <c r="J20" s="2">
        <v>3083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-583100</v>
      </c>
      <c r="F21" s="2">
        <v>-1481</v>
      </c>
      <c r="G21" s="2">
        <v>2080000</v>
      </c>
      <c r="H21" s="2">
        <v>-25110</v>
      </c>
      <c r="I21" s="2">
        <v>4075000</v>
      </c>
      <c r="J21" s="2">
        <v>40470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-830200</v>
      </c>
      <c r="F22" s="2">
        <v>-21.96</v>
      </c>
      <c r="G22" s="2">
        <v>2680000</v>
      </c>
      <c r="H22" s="2">
        <v>31.59</v>
      </c>
      <c r="I22" s="2">
        <v>5880000</v>
      </c>
      <c r="J22" s="2">
        <v>2194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-7.879065973284389</v>
      </c>
      <c r="B27" s="4">
        <f>-G15/E15</f>
        <v>-0.5715236686390532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-0.003507894237465418</v>
      </c>
      <c r="G27" s="5">
        <f aca="true" t="shared" si="2" ref="G27:G34">-E15/(G3*C27)</f>
        <v>0.006137793463249962</v>
      </c>
      <c r="H27" s="5">
        <f>-I15/(G3*C27*D27)</f>
        <v>-0.00035682734187237204</v>
      </c>
      <c r="I27" s="4">
        <f aca="true" t="shared" si="3" ref="I27:I34">-I15/G15</f>
        <v>6.103274233208231</v>
      </c>
    </row>
    <row r="28" spans="1:9" ht="12.75">
      <c r="A28" s="3">
        <f aca="true" t="shared" si="4" ref="A28:A34">G16/9807</f>
        <v>21.199143468950748</v>
      </c>
      <c r="B28" s="4">
        <f aca="true" t="shared" si="5" ref="B28:B34">-G16/E16</f>
        <v>1.5175182481751825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0.009438219386166177</v>
      </c>
      <c r="G28" s="5">
        <f t="shared" si="2"/>
        <v>0.006219509648411573</v>
      </c>
      <c r="H28" s="5">
        <f aca="true" t="shared" si="6" ref="H28:H34">-I16/(G4*C28*D28)</f>
        <v>0.0002698147373021371</v>
      </c>
      <c r="I28" s="4">
        <f t="shared" si="3"/>
        <v>1.7152477152477152</v>
      </c>
    </row>
    <row r="29" spans="1:9" ht="12.75">
      <c r="A29" s="3">
        <f t="shared" si="4"/>
        <v>45.21260324258183</v>
      </c>
      <c r="B29" s="4">
        <f t="shared" si="5"/>
        <v>2.78168130489335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0.020129420278143736</v>
      </c>
      <c r="G29" s="5">
        <f t="shared" si="2"/>
        <v>0.007236422174867189</v>
      </c>
      <c r="H29" s="5">
        <f t="shared" si="6"/>
        <v>0.00013135120133385026</v>
      </c>
      <c r="I29" s="4">
        <f t="shared" si="3"/>
        <v>0.39152007216959855</v>
      </c>
    </row>
    <row r="30" spans="1:9" ht="12.75">
      <c r="A30" s="3">
        <f t="shared" si="4"/>
        <v>75.45630671969002</v>
      </c>
      <c r="B30" s="8">
        <f t="shared" si="5"/>
        <v>3.5766070565490575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0.033594431677551564</v>
      </c>
      <c r="G30" s="5">
        <f t="shared" si="2"/>
        <v>0.009392821505520836</v>
      </c>
      <c r="H30" s="5">
        <f t="shared" si="6"/>
        <v>-0.00021352136530191558</v>
      </c>
      <c r="I30" s="4">
        <f t="shared" si="3"/>
        <v>-0.38135135135135134</v>
      </c>
    </row>
    <row r="31" spans="1:9" ht="12.75">
      <c r="A31" s="3">
        <f t="shared" si="4"/>
        <v>115.52972366676863</v>
      </c>
      <c r="B31" s="7">
        <f t="shared" si="5"/>
        <v>3.789297658862876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0.05143579877117017</v>
      </c>
      <c r="G31" s="5">
        <f t="shared" si="2"/>
        <v>0.013573966312956647</v>
      </c>
      <c r="H31" s="5">
        <f t="shared" si="6"/>
        <v>-0.00022063369993635218</v>
      </c>
      <c r="I31" s="4">
        <f t="shared" si="3"/>
        <v>-0.25736981465136805</v>
      </c>
    </row>
    <row r="32" spans="1:9" ht="12.75">
      <c r="A32" s="3">
        <f t="shared" si="4"/>
        <v>159.78382787804628</v>
      </c>
      <c r="B32" s="8">
        <f t="shared" si="5"/>
        <v>3.680996006577402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0.07113847897124771</v>
      </c>
      <c r="G32" s="5">
        <f t="shared" si="2"/>
        <v>0.01932587779072122</v>
      </c>
      <c r="H32" s="5">
        <f t="shared" si="6"/>
        <v>-0.0013210783267793927</v>
      </c>
      <c r="I32" s="4">
        <f t="shared" si="3"/>
        <v>-1.1142310146777281</v>
      </c>
    </row>
    <row r="33" spans="1:9" ht="12.75">
      <c r="A33" s="3">
        <f t="shared" si="4"/>
        <v>212.09340267156114</v>
      </c>
      <c r="B33" s="4">
        <f t="shared" si="5"/>
        <v>3.5671411421711543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0.0944275917423071</v>
      </c>
      <c r="G33" s="5">
        <f t="shared" si="2"/>
        <v>0.026471504204297728</v>
      </c>
      <c r="H33" s="5">
        <f t="shared" si="6"/>
        <v>-0.003083272727162672</v>
      </c>
      <c r="I33" s="4">
        <f t="shared" si="3"/>
        <v>-1.9591346153846154</v>
      </c>
    </row>
    <row r="34" spans="1:9" ht="12.75">
      <c r="A34" s="3">
        <f t="shared" si="4"/>
        <v>273.27419190374223</v>
      </c>
      <c r="B34" s="4">
        <f t="shared" si="5"/>
        <v>3.228137798120935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0.12166632012951108</v>
      </c>
      <c r="G34" s="5">
        <f t="shared" si="2"/>
        <v>0.03768932051176123</v>
      </c>
      <c r="H34" s="5">
        <f t="shared" si="6"/>
        <v>-0.004448992303243316</v>
      </c>
      <c r="I34" s="4">
        <f t="shared" si="3"/>
        <v>-2.1940298507462686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0.0003452677714003122</v>
      </c>
      <c r="G37" s="15">
        <f>INDEX(LINEST(G27:G34,$E27:$E34^{1,2}),1)</f>
        <v>0.00021571424507237352</v>
      </c>
      <c r="H37" s="15">
        <f>INDEX(LINEST(H27:H34,$E27:$E34^{1,2}),1)</f>
        <v>-4.570571250467615E-05</v>
      </c>
    </row>
    <row r="38" spans="5:8" ht="12.75">
      <c r="E38" s="1" t="s">
        <v>282</v>
      </c>
      <c r="F38" s="15">
        <f>INDEX(LINEST(F27:F34,$E27:$E34^{1,2}),2)</f>
        <v>0.0032378281904668566</v>
      </c>
      <c r="G38" s="15">
        <f>INDEX(LINEST(G27:G34,$E27:$E34^{1,2}),2)</f>
        <v>-0.0012932721248841215</v>
      </c>
      <c r="H38" s="15">
        <f>INDEX(LINEST(H27:H34,$E27:$E34^{1,2}),2)</f>
        <v>0.00043501168000996854</v>
      </c>
    </row>
    <row r="39" spans="5:8" ht="12.75">
      <c r="E39" s="1" t="s">
        <v>283</v>
      </c>
      <c r="F39" s="15">
        <f>INDEX(LINEST(F27:F34,$E27:$E34^{1,2}),3)</f>
        <v>-0.005460090252932377</v>
      </c>
      <c r="G39" s="15">
        <f>INDEX(LINEST(G27:G34,$E27:$E34^{1,2}),3)</f>
        <v>0.007766368119394521</v>
      </c>
      <c r="H39" s="15">
        <f>INDEX(LINEST(H27:H34,$E27:$E34^{1,2}),3)</f>
        <v>-0.0007505028553897791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179</v>
      </c>
      <c r="B3" s="1">
        <v>14</v>
      </c>
      <c r="C3" s="3">
        <v>130</v>
      </c>
      <c r="D3" s="1">
        <v>267.8</v>
      </c>
      <c r="E3" s="1">
        <v>287</v>
      </c>
      <c r="F3" s="1">
        <v>1.4</v>
      </c>
      <c r="G3" s="1">
        <v>17836</v>
      </c>
      <c r="H3" s="1">
        <v>0</v>
      </c>
      <c r="I3" s="1">
        <v>-1</v>
      </c>
      <c r="J3" s="1">
        <v>0</v>
      </c>
    </row>
    <row r="4" spans="1:10" ht="12.75">
      <c r="A4" s="1" t="s">
        <v>180</v>
      </c>
      <c r="B4" s="1">
        <v>14</v>
      </c>
      <c r="C4" s="3">
        <v>130</v>
      </c>
      <c r="D4" s="1">
        <v>267.8</v>
      </c>
      <c r="E4" s="1">
        <v>287</v>
      </c>
      <c r="F4" s="1">
        <v>1.4</v>
      </c>
      <c r="G4" s="1">
        <v>17836</v>
      </c>
      <c r="H4" s="1">
        <v>0</v>
      </c>
      <c r="I4" s="1">
        <v>-3</v>
      </c>
      <c r="J4" s="1">
        <v>0</v>
      </c>
    </row>
    <row r="5" spans="1:10" ht="12.75">
      <c r="A5" s="1" t="s">
        <v>181</v>
      </c>
      <c r="B5" s="1">
        <v>14</v>
      </c>
      <c r="C5" s="3">
        <v>130</v>
      </c>
      <c r="D5" s="1">
        <v>267.8</v>
      </c>
      <c r="E5" s="1">
        <v>287</v>
      </c>
      <c r="F5" s="1">
        <v>1.4</v>
      </c>
      <c r="G5" s="1">
        <v>17836</v>
      </c>
      <c r="H5" s="1">
        <v>0</v>
      </c>
      <c r="I5" s="1">
        <v>-5</v>
      </c>
      <c r="J5" s="1">
        <v>0</v>
      </c>
    </row>
    <row r="6" spans="1:10" ht="12.75">
      <c r="A6" s="1" t="s">
        <v>182</v>
      </c>
      <c r="B6" s="1">
        <v>14</v>
      </c>
      <c r="C6" s="3">
        <v>130</v>
      </c>
      <c r="D6" s="1">
        <v>267.8</v>
      </c>
      <c r="E6" s="1">
        <v>287</v>
      </c>
      <c r="F6" s="1">
        <v>1.4</v>
      </c>
      <c r="G6" s="1">
        <v>17836</v>
      </c>
      <c r="H6" s="1">
        <v>0</v>
      </c>
      <c r="I6" s="1">
        <v>-7</v>
      </c>
      <c r="J6" s="1">
        <v>0</v>
      </c>
    </row>
    <row r="7" spans="1:10" ht="12.75">
      <c r="A7" s="1" t="s">
        <v>183</v>
      </c>
      <c r="B7" s="1">
        <v>14</v>
      </c>
      <c r="C7" s="3">
        <v>130</v>
      </c>
      <c r="D7" s="1">
        <v>267.8</v>
      </c>
      <c r="E7" s="1">
        <v>287</v>
      </c>
      <c r="F7" s="1">
        <v>1.4</v>
      </c>
      <c r="G7" s="1">
        <v>17836</v>
      </c>
      <c r="H7" s="1">
        <v>0</v>
      </c>
      <c r="I7" s="1">
        <v>-9</v>
      </c>
      <c r="J7" s="1">
        <v>0</v>
      </c>
    </row>
    <row r="8" spans="1:10" ht="12.75">
      <c r="A8" s="1" t="s">
        <v>184</v>
      </c>
      <c r="B8" s="1">
        <v>14</v>
      </c>
      <c r="C8" s="3">
        <v>130</v>
      </c>
      <c r="D8" s="1">
        <v>267.8</v>
      </c>
      <c r="E8" s="1">
        <v>287</v>
      </c>
      <c r="F8" s="1">
        <v>1.4</v>
      </c>
      <c r="G8" s="1">
        <v>17836</v>
      </c>
      <c r="H8" s="1">
        <v>0</v>
      </c>
      <c r="I8" s="1">
        <v>-11</v>
      </c>
      <c r="J8" s="1">
        <v>0</v>
      </c>
    </row>
    <row r="9" spans="1:10" ht="12.75">
      <c r="A9" s="1" t="s">
        <v>185</v>
      </c>
      <c r="B9" s="1">
        <v>14</v>
      </c>
      <c r="C9" s="3">
        <v>130</v>
      </c>
      <c r="D9" s="1">
        <v>267.8</v>
      </c>
      <c r="E9" s="1">
        <v>287</v>
      </c>
      <c r="F9" s="1">
        <v>1.4</v>
      </c>
      <c r="G9" s="1">
        <v>17836</v>
      </c>
      <c r="H9" s="1">
        <v>0</v>
      </c>
      <c r="I9" s="1">
        <v>-13</v>
      </c>
      <c r="J9" s="1">
        <v>0</v>
      </c>
    </row>
    <row r="10" spans="1:10" ht="12.75">
      <c r="A10" s="1" t="s">
        <v>186</v>
      </c>
      <c r="B10" s="1">
        <v>14</v>
      </c>
      <c r="C10" s="3">
        <v>130</v>
      </c>
      <c r="D10" s="1">
        <v>267.8</v>
      </c>
      <c r="E10" s="1">
        <v>287</v>
      </c>
      <c r="F10" s="1">
        <v>1.4</v>
      </c>
      <c r="G10" s="1">
        <v>17836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-143100</v>
      </c>
      <c r="F15" s="2">
        <v>176.5</v>
      </c>
      <c r="G15" s="2">
        <v>-81580</v>
      </c>
      <c r="H15" s="2">
        <v>-1376</v>
      </c>
      <c r="I15" s="2">
        <v>497700</v>
      </c>
      <c r="J15" s="2">
        <v>1289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-145000</v>
      </c>
      <c r="F16" s="2">
        <v>-109.3</v>
      </c>
      <c r="G16" s="2">
        <v>218200</v>
      </c>
      <c r="H16" s="2">
        <v>-1990</v>
      </c>
      <c r="I16" s="2">
        <v>-445600</v>
      </c>
      <c r="J16" s="2">
        <v>10270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-168300</v>
      </c>
      <c r="F17" s="2">
        <v>445.4</v>
      </c>
      <c r="G17" s="2">
        <v>461600</v>
      </c>
      <c r="H17" s="2">
        <v>5446</v>
      </c>
      <c r="I17" s="2">
        <v>-295600</v>
      </c>
      <c r="J17" s="2">
        <v>-10560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-218100</v>
      </c>
      <c r="F18" s="2">
        <v>439.8</v>
      </c>
      <c r="G18" s="2">
        <v>771900</v>
      </c>
      <c r="H18" s="2">
        <v>1514</v>
      </c>
      <c r="I18" s="2">
        <v>148500</v>
      </c>
      <c r="J18" s="2">
        <v>-6163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-315600</v>
      </c>
      <c r="F19" s="2">
        <v>112.7</v>
      </c>
      <c r="G19" s="2">
        <v>1189000</v>
      </c>
      <c r="H19" s="2">
        <v>-1241</v>
      </c>
      <c r="I19" s="2">
        <v>120300</v>
      </c>
      <c r="J19" s="2">
        <v>1877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-450300</v>
      </c>
      <c r="F20" s="2">
        <v>26.84</v>
      </c>
      <c r="G20" s="2">
        <v>1651000</v>
      </c>
      <c r="H20" s="2">
        <v>-232.3</v>
      </c>
      <c r="I20" s="2">
        <v>1660000</v>
      </c>
      <c r="J20" s="2">
        <v>2524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-617400</v>
      </c>
      <c r="F21" s="2">
        <v>-1602</v>
      </c>
      <c r="G21" s="2">
        <v>2199000</v>
      </c>
      <c r="H21" s="2">
        <v>-26880</v>
      </c>
      <c r="I21" s="2">
        <v>4178000</v>
      </c>
      <c r="J21" s="2">
        <v>43700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-881800</v>
      </c>
      <c r="F22" s="2">
        <v>-27.69</v>
      </c>
      <c r="G22" s="2">
        <v>2844000</v>
      </c>
      <c r="H22" s="2">
        <v>68.76</v>
      </c>
      <c r="I22" s="2">
        <v>6111000</v>
      </c>
      <c r="J22" s="2">
        <v>2272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-8.318547975935557</v>
      </c>
      <c r="B27" s="4">
        <f>-G15/E15</f>
        <v>-0.5700908455625436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-0.0034390191671149167</v>
      </c>
      <c r="G27" s="5">
        <f aca="true" t="shared" si="2" ref="G27:G34">-E15/(G3*C27)</f>
        <v>0.006032405526037565</v>
      </c>
      <c r="H27" s="5">
        <f>-I15/(G3*C27*D27)</f>
        <v>-0.000349677175670731</v>
      </c>
      <c r="I27" s="4">
        <f aca="true" t="shared" si="3" ref="I27:I34">-I15/G15</f>
        <v>6.100759990193675</v>
      </c>
    </row>
    <row r="28" spans="1:9" ht="12.75">
      <c r="A28" s="3">
        <f aca="true" t="shared" si="4" ref="A28:A34">G16/9807</f>
        <v>22.249413684103192</v>
      </c>
      <c r="B28" s="4">
        <f aca="true" t="shared" si="5" ref="B28:B34">-G16/E16</f>
        <v>1.5048275862068965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0.009198259159897951</v>
      </c>
      <c r="G28" s="5">
        <f t="shared" si="2"/>
        <v>0.006112500358318986</v>
      </c>
      <c r="H28" s="5">
        <f aca="true" t="shared" si="6" ref="H28:H34">-I16/(G4*C28*D28)</f>
        <v>0.00031307243214562534</v>
      </c>
      <c r="I28" s="4">
        <f t="shared" si="3"/>
        <v>2.0421631530705775</v>
      </c>
    </row>
    <row r="29" spans="1:9" ht="12.75">
      <c r="A29" s="3">
        <f t="shared" si="4"/>
        <v>47.06842051595799</v>
      </c>
      <c r="B29" s="4">
        <f t="shared" si="5"/>
        <v>2.742721330956625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0.019458828726896856</v>
      </c>
      <c r="G29" s="5">
        <f t="shared" si="2"/>
        <v>0.00709471593313852</v>
      </c>
      <c r="H29" s="5">
        <f t="shared" si="6"/>
        <v>0.000207684494933229</v>
      </c>
      <c r="I29" s="4">
        <f t="shared" si="3"/>
        <v>0.6403812824956673</v>
      </c>
    </row>
    <row r="30" spans="1:9" ht="12.75">
      <c r="A30" s="3">
        <f t="shared" si="4"/>
        <v>78.70908534720098</v>
      </c>
      <c r="B30" s="8">
        <f t="shared" si="5"/>
        <v>3.5392022008253097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0.03253957949369949</v>
      </c>
      <c r="G30" s="5">
        <f t="shared" si="2"/>
        <v>0.009194043642409454</v>
      </c>
      <c r="H30" s="5">
        <f t="shared" si="6"/>
        <v>-0.00010433405784027236</v>
      </c>
      <c r="I30" s="4">
        <f t="shared" si="3"/>
        <v>-0.192382432957637</v>
      </c>
    </row>
    <row r="31" spans="1:9" ht="12.75">
      <c r="A31" s="3">
        <f t="shared" si="4"/>
        <v>121.2399306617722</v>
      </c>
      <c r="B31" s="7">
        <f t="shared" si="5"/>
        <v>3.767427122940431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0.05012250293821569</v>
      </c>
      <c r="G31" s="5">
        <f t="shared" si="2"/>
        <v>0.013304173193692911</v>
      </c>
      <c r="H31" s="5">
        <f t="shared" si="6"/>
        <v>-8.452112564434185E-05</v>
      </c>
      <c r="I31" s="4">
        <f t="shared" si="3"/>
        <v>-0.10117746005046258</v>
      </c>
    </row>
    <row r="32" spans="1:9" ht="12.75">
      <c r="A32" s="3">
        <f t="shared" si="4"/>
        <v>168.34913837055166</v>
      </c>
      <c r="B32" s="8">
        <f t="shared" si="5"/>
        <v>3.666444592493893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0.06959819373506652</v>
      </c>
      <c r="G32" s="5">
        <f t="shared" si="2"/>
        <v>0.018982475250696827</v>
      </c>
      <c r="H32" s="5">
        <f t="shared" si="6"/>
        <v>-0.001166293171817186</v>
      </c>
      <c r="I32" s="4">
        <f t="shared" si="3"/>
        <v>-1.005451241671714</v>
      </c>
    </row>
    <row r="33" spans="1:9" ht="12.75">
      <c r="A33" s="3">
        <f t="shared" si="4"/>
        <v>224.2275925359437</v>
      </c>
      <c r="B33" s="4">
        <f t="shared" si="5"/>
        <v>3.561710398445092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0.0926992295720238</v>
      </c>
      <c r="G33" s="5">
        <f t="shared" si="2"/>
        <v>0.026026604973973393</v>
      </c>
      <c r="H33" s="5">
        <f t="shared" si="6"/>
        <v>-0.002935405344489279</v>
      </c>
      <c r="I33" s="4">
        <f t="shared" si="3"/>
        <v>-1.8999545247839926</v>
      </c>
    </row>
    <row r="34" spans="1:9" ht="12.75">
      <c r="A34" s="3">
        <f t="shared" si="4"/>
        <v>289.9969409605384</v>
      </c>
      <c r="B34" s="4">
        <f t="shared" si="5"/>
        <v>3.225221138580177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0.11988931737282205</v>
      </c>
      <c r="G34" s="5">
        <f t="shared" si="2"/>
        <v>0.03717243321355643</v>
      </c>
      <c r="H34" s="5">
        <f t="shared" si="6"/>
        <v>-0.004293504562033026</v>
      </c>
      <c r="I34" s="4">
        <f t="shared" si="3"/>
        <v>-2.1487341772151898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0.00035203585807500835</v>
      </c>
      <c r="G37" s="15">
        <f>INDEX(LINEST(G27:G34,$E27:$E34^{1,2}),1)</f>
        <v>0.00021406297437117925</v>
      </c>
      <c r="H37" s="15">
        <f>INDEX(LINEST(H27:H34,$E27:$E34^{1,2}),1)</f>
        <v>-4.6584082036004475E-05</v>
      </c>
    </row>
    <row r="38" spans="5:8" ht="12.75">
      <c r="E38" s="1" t="s">
        <v>282</v>
      </c>
      <c r="F38" s="15">
        <f>INDEX(LINEST(F27:F34,$E27:$E34^{1,2}),2)</f>
        <v>0.00299126095121185</v>
      </c>
      <c r="G38" s="15">
        <f>INDEX(LINEST(G27:G34,$E27:$E34^{1,2}),2)</f>
        <v>-0.0012980782780646868</v>
      </c>
      <c r="H38" s="15">
        <f>INDEX(LINEST(H27:H34,$E27:$E34^{1,2}),2)</f>
        <v>0.00045992090391079826</v>
      </c>
    </row>
    <row r="39" spans="5:8" ht="12.75">
      <c r="E39" s="1" t="s">
        <v>283</v>
      </c>
      <c r="F39" s="15">
        <f>INDEX(LINEST(F27:F34,$E27:$E34^{1,2}),3)</f>
        <v>-0.005094774067132081</v>
      </c>
      <c r="G39" s="15">
        <f>INDEX(LINEST(G27:G34,$E27:$E34^{1,2}),3)</f>
        <v>0.007679192414445271</v>
      </c>
      <c r="H39" s="15">
        <f>INDEX(LINEST(H27:H34,$E27:$E34^{1,2}),3)</f>
        <v>-0.0007713425720280035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187</v>
      </c>
      <c r="B3" s="1">
        <v>15</v>
      </c>
      <c r="C3" s="3">
        <v>110</v>
      </c>
      <c r="D3" s="1">
        <v>270.6</v>
      </c>
      <c r="E3" s="1">
        <v>287</v>
      </c>
      <c r="F3" s="1">
        <v>1.4</v>
      </c>
      <c r="G3" s="1">
        <v>17325</v>
      </c>
      <c r="H3" s="1">
        <v>0</v>
      </c>
      <c r="I3" s="1">
        <v>-1</v>
      </c>
      <c r="J3" s="1">
        <v>0</v>
      </c>
    </row>
    <row r="4" spans="1:10" ht="12.75">
      <c r="A4" s="1" t="s">
        <v>188</v>
      </c>
      <c r="B4" s="1">
        <v>15</v>
      </c>
      <c r="C4" s="3">
        <v>110</v>
      </c>
      <c r="D4" s="1">
        <v>270.6</v>
      </c>
      <c r="E4" s="1">
        <v>287</v>
      </c>
      <c r="F4" s="1">
        <v>1.4</v>
      </c>
      <c r="G4" s="1">
        <v>17325</v>
      </c>
      <c r="H4" s="1">
        <v>0</v>
      </c>
      <c r="I4" s="1">
        <v>-3</v>
      </c>
      <c r="J4" s="1">
        <v>0</v>
      </c>
    </row>
    <row r="5" spans="1:10" ht="12.75">
      <c r="A5" s="1" t="s">
        <v>189</v>
      </c>
      <c r="B5" s="1">
        <v>15</v>
      </c>
      <c r="C5" s="3">
        <v>110</v>
      </c>
      <c r="D5" s="1">
        <v>270.6</v>
      </c>
      <c r="E5" s="1">
        <v>287</v>
      </c>
      <c r="F5" s="1">
        <v>1.4</v>
      </c>
      <c r="G5" s="1">
        <v>17325</v>
      </c>
      <c r="H5" s="1">
        <v>0</v>
      </c>
      <c r="I5" s="1">
        <v>-5</v>
      </c>
      <c r="J5" s="1">
        <v>0</v>
      </c>
    </row>
    <row r="6" spans="1:10" ht="12.75">
      <c r="A6" s="1" t="s">
        <v>190</v>
      </c>
      <c r="B6" s="1">
        <v>15</v>
      </c>
      <c r="C6" s="3">
        <v>110</v>
      </c>
      <c r="D6" s="1">
        <v>270.6</v>
      </c>
      <c r="E6" s="1">
        <v>287</v>
      </c>
      <c r="F6" s="1">
        <v>1.4</v>
      </c>
      <c r="G6" s="1">
        <v>17325</v>
      </c>
      <c r="H6" s="1">
        <v>0</v>
      </c>
      <c r="I6" s="1">
        <v>-7</v>
      </c>
      <c r="J6" s="1">
        <v>0</v>
      </c>
    </row>
    <row r="7" spans="1:10" ht="12.75">
      <c r="A7" s="1" t="s">
        <v>191</v>
      </c>
      <c r="B7" s="1">
        <v>15</v>
      </c>
      <c r="C7" s="3">
        <v>110</v>
      </c>
      <c r="D7" s="1">
        <v>270.6</v>
      </c>
      <c r="E7" s="1">
        <v>287</v>
      </c>
      <c r="F7" s="1">
        <v>1.4</v>
      </c>
      <c r="G7" s="1">
        <v>17325</v>
      </c>
      <c r="H7" s="1">
        <v>0</v>
      </c>
      <c r="I7" s="1">
        <v>-9</v>
      </c>
      <c r="J7" s="1">
        <v>0</v>
      </c>
    </row>
    <row r="8" spans="1:10" ht="12.75">
      <c r="A8" s="1" t="s">
        <v>192</v>
      </c>
      <c r="B8" s="1">
        <v>15</v>
      </c>
      <c r="C8" s="3">
        <v>110</v>
      </c>
      <c r="D8" s="1">
        <v>270.6</v>
      </c>
      <c r="E8" s="1">
        <v>287</v>
      </c>
      <c r="F8" s="1">
        <v>1.4</v>
      </c>
      <c r="G8" s="1">
        <v>17325</v>
      </c>
      <c r="H8" s="1">
        <v>0</v>
      </c>
      <c r="I8" s="1">
        <v>-11</v>
      </c>
      <c r="J8" s="1">
        <v>0</v>
      </c>
    </row>
    <row r="9" spans="1:10" ht="12.75">
      <c r="A9" s="1" t="s">
        <v>193</v>
      </c>
      <c r="B9" s="1">
        <v>15</v>
      </c>
      <c r="C9" s="3">
        <v>110</v>
      </c>
      <c r="D9" s="1">
        <v>270.6</v>
      </c>
      <c r="E9" s="1">
        <v>287</v>
      </c>
      <c r="F9" s="1">
        <v>1.4</v>
      </c>
      <c r="G9" s="1">
        <v>17325</v>
      </c>
      <c r="H9" s="1">
        <v>0</v>
      </c>
      <c r="I9" s="1">
        <v>-13</v>
      </c>
      <c r="J9" s="1">
        <v>0</v>
      </c>
    </row>
    <row r="10" spans="1:10" ht="12.75">
      <c r="A10" s="1" t="s">
        <v>194</v>
      </c>
      <c r="B10" s="1">
        <v>15</v>
      </c>
      <c r="C10" s="3">
        <v>110</v>
      </c>
      <c r="D10" s="1">
        <v>270.6</v>
      </c>
      <c r="E10" s="1">
        <v>287</v>
      </c>
      <c r="F10" s="1">
        <v>1.4</v>
      </c>
      <c r="G10" s="1">
        <v>17325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-137000</v>
      </c>
      <c r="F15" s="2">
        <v>162.1</v>
      </c>
      <c r="G15" s="2">
        <v>-77920</v>
      </c>
      <c r="H15" s="2">
        <v>-1333</v>
      </c>
      <c r="I15" s="2">
        <v>475900</v>
      </c>
      <c r="J15" s="2">
        <v>1244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-138700</v>
      </c>
      <c r="F16" s="2">
        <v>-104.7</v>
      </c>
      <c r="G16" s="2">
        <v>207500</v>
      </c>
      <c r="H16" s="2">
        <v>-1868</v>
      </c>
      <c r="I16" s="2">
        <v>-481300</v>
      </c>
      <c r="J16" s="2">
        <v>9730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-160800</v>
      </c>
      <c r="F17" s="2">
        <v>487.3</v>
      </c>
      <c r="G17" s="2">
        <v>435600</v>
      </c>
      <c r="H17" s="2">
        <v>5312</v>
      </c>
      <c r="I17" s="2">
        <v>-370400</v>
      </c>
      <c r="J17" s="2">
        <v>-9037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-208100</v>
      </c>
      <c r="F18" s="2">
        <v>418.1</v>
      </c>
      <c r="G18" s="2">
        <v>729900</v>
      </c>
      <c r="H18" s="2">
        <v>1462</v>
      </c>
      <c r="I18" s="2">
        <v>20540</v>
      </c>
      <c r="J18" s="2">
        <v>-5883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-301500</v>
      </c>
      <c r="F19" s="2">
        <v>103.7</v>
      </c>
      <c r="G19" s="2">
        <v>1130000</v>
      </c>
      <c r="H19" s="2">
        <v>-1176</v>
      </c>
      <c r="I19" s="2">
        <v>-38230</v>
      </c>
      <c r="J19" s="2">
        <v>1792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-431000</v>
      </c>
      <c r="F20" s="2">
        <v>47.52</v>
      </c>
      <c r="G20" s="2">
        <v>1575000</v>
      </c>
      <c r="H20" s="2">
        <v>-278</v>
      </c>
      <c r="I20" s="2">
        <v>1440000</v>
      </c>
      <c r="J20" s="2">
        <v>3167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-591200</v>
      </c>
      <c r="F21" s="2">
        <v>-1561</v>
      </c>
      <c r="G21" s="2">
        <v>2104000</v>
      </c>
      <c r="H21" s="2">
        <v>-25950</v>
      </c>
      <c r="I21" s="2">
        <v>3890000</v>
      </c>
      <c r="J21" s="2">
        <v>42490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-846700</v>
      </c>
      <c r="F22" s="2">
        <v>-31.52</v>
      </c>
      <c r="G22" s="2">
        <v>2729000</v>
      </c>
      <c r="H22" s="2">
        <v>73.49</v>
      </c>
      <c r="I22" s="2">
        <v>5758000</v>
      </c>
      <c r="J22" s="2">
        <v>2169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-7.945345161619252</v>
      </c>
      <c r="B27" s="4">
        <f>-G15/E15</f>
        <v>-0.5687591240875912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-0.003381614208681878</v>
      </c>
      <c r="G27" s="5">
        <f aca="true" t="shared" si="2" ref="G27:G34">-E15/(G3*C27)</f>
        <v>0.005945599930562337</v>
      </c>
      <c r="H27" s="5">
        <f>-I15/(G3*C27*D27)</f>
        <v>-0.00034422275023778784</v>
      </c>
      <c r="I27" s="4">
        <f aca="true" t="shared" si="3" ref="I27:I34">-I15/G15</f>
        <v>6.107546201232033</v>
      </c>
    </row>
    <row r="28" spans="1:9" ht="12.75">
      <c r="A28" s="3">
        <f aca="true" t="shared" si="4" ref="A28:A34">G16/9807</f>
        <v>21.158356276129297</v>
      </c>
      <c r="B28" s="4">
        <f aca="true" t="shared" si="5" ref="B28:B34">-G16/E16</f>
        <v>1.4960346070656092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0.009005196975121787</v>
      </c>
      <c r="G28" s="5">
        <f t="shared" si="2"/>
        <v>0.006019377447948876</v>
      </c>
      <c r="H28" s="5">
        <f aca="true" t="shared" si="6" ref="H28:H34">-I16/(G4*C28*D28)</f>
        <v>0.00034812861880531055</v>
      </c>
      <c r="I28" s="4">
        <f t="shared" si="3"/>
        <v>2.3195180722891564</v>
      </c>
    </row>
    <row r="29" spans="1:9" ht="12.75">
      <c r="A29" s="3">
        <f t="shared" si="4"/>
        <v>44.417252982563475</v>
      </c>
      <c r="B29" s="4">
        <f t="shared" si="5"/>
        <v>2.708955223880597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0.01890440386680988</v>
      </c>
      <c r="G29" s="5">
        <f t="shared" si="2"/>
        <v>0.006978485173973896</v>
      </c>
      <c r="H29" s="5">
        <f t="shared" si="6"/>
        <v>0.000267913651372298</v>
      </c>
      <c r="I29" s="4">
        <f t="shared" si="3"/>
        <v>0.8503213957759412</v>
      </c>
    </row>
    <row r="30" spans="1:9" ht="12.75">
      <c r="A30" s="3">
        <f t="shared" si="4"/>
        <v>74.42643010094831</v>
      </c>
      <c r="B30" s="8">
        <f t="shared" si="5"/>
        <v>3.5074483421432006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0.03167659408260912</v>
      </c>
      <c r="G30" s="5">
        <f t="shared" si="2"/>
        <v>0.009031236098905273</v>
      </c>
      <c r="H30" s="5">
        <f t="shared" si="6"/>
        <v>-1.4856766736465984E-05</v>
      </c>
      <c r="I30" s="4">
        <f t="shared" si="3"/>
        <v>-0.028140841211124812</v>
      </c>
    </row>
    <row r="31" spans="1:9" ht="12.75">
      <c r="A31" s="3">
        <f t="shared" si="4"/>
        <v>115.22381972060774</v>
      </c>
      <c r="B31" s="7">
        <f t="shared" si="5"/>
        <v>3.747927031509121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0.049040349792229494</v>
      </c>
      <c r="G31" s="5">
        <f t="shared" si="2"/>
        <v>0.013084659701201054</v>
      </c>
      <c r="H31" s="5">
        <f t="shared" si="6"/>
        <v>2.7652102840072764E-05</v>
      </c>
      <c r="I31" s="4">
        <f t="shared" si="3"/>
        <v>0.03383185840707965</v>
      </c>
    </row>
    <row r="32" spans="1:9" ht="12.75">
      <c r="A32" s="3">
        <f t="shared" si="4"/>
        <v>160.59957173447538</v>
      </c>
      <c r="B32" s="8">
        <f t="shared" si="5"/>
        <v>3.6542923433874708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0.0683526999316473</v>
      </c>
      <c r="G32" s="5">
        <f t="shared" si="2"/>
        <v>0.018704770584469833</v>
      </c>
      <c r="H32" s="5">
        <f t="shared" si="6"/>
        <v>-0.0010415649513393875</v>
      </c>
      <c r="I32" s="4">
        <f t="shared" si="3"/>
        <v>-0.9142857142857143</v>
      </c>
    </row>
    <row r="33" spans="1:9" ht="12.75">
      <c r="A33" s="3">
        <f t="shared" si="4"/>
        <v>214.54063424084836</v>
      </c>
      <c r="B33" s="4">
        <f t="shared" si="5"/>
        <v>3.5588633288227336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0.09131052740075296</v>
      </c>
      <c r="G33" s="5">
        <f t="shared" si="2"/>
        <v>0.025657216634660245</v>
      </c>
      <c r="H33" s="5">
        <f t="shared" si="6"/>
        <v>-0.0028136719866043176</v>
      </c>
      <c r="I33" s="4">
        <f t="shared" si="3"/>
        <v>-1.8488593155893536</v>
      </c>
    </row>
    <row r="34" spans="1:9" ht="12.75">
      <c r="A34" s="3">
        <f t="shared" si="4"/>
        <v>278.27062302437037</v>
      </c>
      <c r="B34" s="4">
        <f t="shared" si="5"/>
        <v>3.2231014526987125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0.11843461467521618</v>
      </c>
      <c r="G34" s="5">
        <f t="shared" si="2"/>
        <v>0.03674554351246081</v>
      </c>
      <c r="H34" s="5">
        <f t="shared" si="6"/>
        <v>-0.004164813187369578</v>
      </c>
      <c r="I34" s="4">
        <f t="shared" si="3"/>
        <v>-2.109930377427629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0.00035763496558340816</v>
      </c>
      <c r="G37" s="15">
        <f>INDEX(LINEST(G27:G34,$E27:$E34^{1,2}),1)</f>
        <v>0.0002126270117677207</v>
      </c>
      <c r="H37" s="15">
        <f>INDEX(LINEST(H27:H34,$E27:$E34^{1,2}),1)</f>
        <v>-4.72794906423621E-05</v>
      </c>
    </row>
    <row r="38" spans="5:8" ht="12.75">
      <c r="E38" s="1" t="s">
        <v>282</v>
      </c>
      <c r="F38" s="15">
        <f>INDEX(LINEST(F27:F34,$E27:$E34^{1,2}),2)</f>
        <v>0.0027894411353057997</v>
      </c>
      <c r="G38" s="15">
        <f>INDEX(LINEST(G27:G34,$E27:$E34^{1,2}),2)</f>
        <v>-0.0013007162308988306</v>
      </c>
      <c r="H38" s="15">
        <f>INDEX(LINEST(H27:H34,$E27:$E34^{1,2}),2)</f>
        <v>0.0004800488560782151</v>
      </c>
    </row>
    <row r="39" spans="5:8" ht="12.75">
      <c r="E39" s="1" t="s">
        <v>283</v>
      </c>
      <c r="F39" s="15">
        <f>INDEX(LINEST(F27:F34,$E27:$E34^{1,2}),3)</f>
        <v>-0.004796654592572978</v>
      </c>
      <c r="G39" s="15">
        <f>INDEX(LINEST(G27:G34,$E27:$E34^{1,2}),3)</f>
        <v>0.007603294982457178</v>
      </c>
      <c r="H39" s="15">
        <f>INDEX(LINEST(H27:H34,$E27:$E34^{1,2}),3)</f>
        <v>-0.0007885635526836739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196</v>
      </c>
      <c r="B3" s="1">
        <v>16</v>
      </c>
      <c r="C3" s="3">
        <v>100</v>
      </c>
      <c r="D3" s="1">
        <v>270.6</v>
      </c>
      <c r="E3" s="1">
        <v>287</v>
      </c>
      <c r="F3" s="1">
        <v>1.4</v>
      </c>
      <c r="G3" s="1">
        <v>17920</v>
      </c>
      <c r="H3" s="1">
        <v>0</v>
      </c>
      <c r="I3" s="1">
        <v>-1</v>
      </c>
      <c r="J3" s="1">
        <v>0</v>
      </c>
    </row>
    <row r="4" spans="1:10" ht="12.75">
      <c r="A4" s="1" t="s">
        <v>197</v>
      </c>
      <c r="B4" s="1">
        <v>16</v>
      </c>
      <c r="C4" s="3">
        <v>100</v>
      </c>
      <c r="D4" s="1">
        <v>270.6</v>
      </c>
      <c r="E4" s="1">
        <v>287</v>
      </c>
      <c r="F4" s="1">
        <v>1.4</v>
      </c>
      <c r="G4" s="1">
        <v>17920</v>
      </c>
      <c r="H4" s="1">
        <v>0</v>
      </c>
      <c r="I4" s="1">
        <v>-3</v>
      </c>
      <c r="J4" s="1">
        <v>0</v>
      </c>
    </row>
    <row r="5" spans="1:10" ht="12.75">
      <c r="A5" s="1" t="s">
        <v>198</v>
      </c>
      <c r="B5" s="1">
        <v>16</v>
      </c>
      <c r="C5" s="3">
        <v>100</v>
      </c>
      <c r="D5" s="1">
        <v>270.6</v>
      </c>
      <c r="E5" s="1">
        <v>287</v>
      </c>
      <c r="F5" s="1">
        <v>1.4</v>
      </c>
      <c r="G5" s="1">
        <v>17920</v>
      </c>
      <c r="H5" s="1">
        <v>0</v>
      </c>
      <c r="I5" s="1">
        <v>-5</v>
      </c>
      <c r="J5" s="1">
        <v>0</v>
      </c>
    </row>
    <row r="6" spans="1:10" ht="12.75">
      <c r="A6" s="1" t="s">
        <v>199</v>
      </c>
      <c r="B6" s="1">
        <v>16</v>
      </c>
      <c r="C6" s="3">
        <v>100</v>
      </c>
      <c r="D6" s="1">
        <v>270.6</v>
      </c>
      <c r="E6" s="1">
        <v>287</v>
      </c>
      <c r="F6" s="1">
        <v>1.4</v>
      </c>
      <c r="G6" s="1">
        <v>17920</v>
      </c>
      <c r="H6" s="1">
        <v>0</v>
      </c>
      <c r="I6" s="1">
        <v>-7</v>
      </c>
      <c r="J6" s="1">
        <v>0</v>
      </c>
    </row>
    <row r="7" spans="1:10" ht="12.75">
      <c r="A7" s="1" t="s">
        <v>200</v>
      </c>
      <c r="B7" s="1">
        <v>16</v>
      </c>
      <c r="C7" s="3">
        <v>100</v>
      </c>
      <c r="D7" s="1">
        <v>270.6</v>
      </c>
      <c r="E7" s="1">
        <v>287</v>
      </c>
      <c r="F7" s="1">
        <v>1.4</v>
      </c>
      <c r="G7" s="1">
        <v>17920</v>
      </c>
      <c r="H7" s="1">
        <v>0</v>
      </c>
      <c r="I7" s="1">
        <v>-9</v>
      </c>
      <c r="J7" s="1">
        <v>0</v>
      </c>
    </row>
    <row r="8" spans="1:10" ht="12.75">
      <c r="A8" s="1" t="s">
        <v>201</v>
      </c>
      <c r="B8" s="1">
        <v>16</v>
      </c>
      <c r="C8" s="3">
        <v>100</v>
      </c>
      <c r="D8" s="1">
        <v>270.6</v>
      </c>
      <c r="E8" s="1">
        <v>287</v>
      </c>
      <c r="F8" s="1">
        <v>1.4</v>
      </c>
      <c r="G8" s="1">
        <v>17920</v>
      </c>
      <c r="H8" s="1">
        <v>0</v>
      </c>
      <c r="I8" s="1">
        <v>-11</v>
      </c>
      <c r="J8" s="1">
        <v>0</v>
      </c>
    </row>
    <row r="9" spans="1:10" ht="12.75">
      <c r="A9" s="1" t="s">
        <v>202</v>
      </c>
      <c r="B9" s="1">
        <v>16</v>
      </c>
      <c r="C9" s="3">
        <v>100</v>
      </c>
      <c r="D9" s="1">
        <v>270.6</v>
      </c>
      <c r="E9" s="1">
        <v>287</v>
      </c>
      <c r="F9" s="1">
        <v>1.4</v>
      </c>
      <c r="G9" s="1">
        <v>17920</v>
      </c>
      <c r="H9" s="1">
        <v>0</v>
      </c>
      <c r="I9" s="1">
        <v>-13</v>
      </c>
      <c r="J9" s="1">
        <v>0</v>
      </c>
    </row>
    <row r="10" spans="1:10" ht="12.75">
      <c r="A10" s="1" t="s">
        <v>203</v>
      </c>
      <c r="B10" s="1">
        <v>16</v>
      </c>
      <c r="C10" s="3">
        <v>100</v>
      </c>
      <c r="D10" s="1">
        <v>270.6</v>
      </c>
      <c r="E10" s="1">
        <v>287</v>
      </c>
      <c r="F10" s="1">
        <v>1.4</v>
      </c>
      <c r="G10" s="1">
        <v>17920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-140000</v>
      </c>
      <c r="F15" s="2">
        <v>159.9</v>
      </c>
      <c r="G15" s="2">
        <v>-79460</v>
      </c>
      <c r="H15" s="2">
        <v>-1373</v>
      </c>
      <c r="I15" s="2">
        <v>486200</v>
      </c>
      <c r="J15" s="2">
        <v>1280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-141700</v>
      </c>
      <c r="F16" s="2">
        <v>-107</v>
      </c>
      <c r="G16" s="2">
        <v>210800</v>
      </c>
      <c r="H16" s="2">
        <v>-1872</v>
      </c>
      <c r="I16" s="2">
        <v>-538900</v>
      </c>
      <c r="J16" s="2">
        <v>9840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-164100</v>
      </c>
      <c r="F17" s="2">
        <v>488.7</v>
      </c>
      <c r="G17" s="2">
        <v>439700</v>
      </c>
      <c r="H17" s="2">
        <v>5377</v>
      </c>
      <c r="I17" s="2">
        <v>-455300</v>
      </c>
      <c r="J17" s="2">
        <v>-9115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-212000</v>
      </c>
      <c r="F18" s="2">
        <v>373.2</v>
      </c>
      <c r="G18" s="2">
        <v>737800</v>
      </c>
      <c r="H18" s="2">
        <v>1463</v>
      </c>
      <c r="I18" s="2">
        <v>-85920</v>
      </c>
      <c r="J18" s="2">
        <v>-6993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-307400</v>
      </c>
      <c r="F19" s="2">
        <v>102.1</v>
      </c>
      <c r="G19" s="2">
        <v>1148000</v>
      </c>
      <c r="H19" s="2">
        <v>-1196</v>
      </c>
      <c r="I19" s="2">
        <v>-173300</v>
      </c>
      <c r="J19" s="2">
        <v>1831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-440200</v>
      </c>
      <c r="F20" s="2">
        <v>44.23</v>
      </c>
      <c r="G20" s="2">
        <v>1605000</v>
      </c>
      <c r="H20" s="2">
        <v>-306.9</v>
      </c>
      <c r="I20" s="2">
        <v>1338000</v>
      </c>
      <c r="J20" s="2">
        <v>3254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-604300</v>
      </c>
      <c r="F21" s="2">
        <v>-1618</v>
      </c>
      <c r="G21" s="2">
        <v>2149000</v>
      </c>
      <c r="H21" s="2">
        <v>-26680</v>
      </c>
      <c r="I21" s="2">
        <v>3878000</v>
      </c>
      <c r="J21" s="2">
        <v>43970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-867300</v>
      </c>
      <c r="F22" s="2">
        <v>-37.52</v>
      </c>
      <c r="G22" s="2">
        <v>2794000</v>
      </c>
      <c r="H22" s="2">
        <v>73.42</v>
      </c>
      <c r="I22" s="2">
        <v>5802000</v>
      </c>
      <c r="J22" s="2">
        <v>2230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-8.10237585398185</v>
      </c>
      <c r="B27" s="4">
        <f>-G15/E15</f>
        <v>-0.5675714285714286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-0.003333948711063373</v>
      </c>
      <c r="G27" s="5">
        <f aca="true" t="shared" si="2" ref="G27:G34">-E15/(G3*C27)</f>
        <v>0.0058740601503759395</v>
      </c>
      <c r="H27" s="5">
        <f>-I15/(G3*C27*D27)</f>
        <v>-0.0003399961958467598</v>
      </c>
      <c r="I27" s="4">
        <f aca="true" t="shared" si="3" ref="I27:I34">-I15/G15</f>
        <v>6.118801912912157</v>
      </c>
    </row>
    <row r="28" spans="1:9" ht="12.75">
      <c r="A28" s="3">
        <f aca="true" t="shared" si="4" ref="A28:A34">G16/9807</f>
        <v>21.49485061690629</v>
      </c>
      <c r="B28" s="4">
        <f aca="true" t="shared" si="5" ref="B28:B34">-G16/E16</f>
        <v>1.487649964714185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0.008844656283566057</v>
      </c>
      <c r="G28" s="5">
        <f t="shared" si="2"/>
        <v>0.005945388023630505</v>
      </c>
      <c r="H28" s="5">
        <f aca="true" t="shared" si="6" ref="H28:H34">-I16/(G4*C28*D28)</f>
        <v>0.0003768489303616183</v>
      </c>
      <c r="I28" s="4">
        <f t="shared" si="3"/>
        <v>2.556451612903226</v>
      </c>
    </row>
    <row r="29" spans="1:9" ht="12.75">
      <c r="A29" s="3">
        <f t="shared" si="4"/>
        <v>44.83532170898338</v>
      </c>
      <c r="B29" s="4">
        <f t="shared" si="5"/>
        <v>2.679463741620963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0.01844874462943072</v>
      </c>
      <c r="G29" s="5">
        <f t="shared" si="2"/>
        <v>0.006885237647690655</v>
      </c>
      <c r="H29" s="5">
        <f t="shared" si="6"/>
        <v>0.00031838804600787683</v>
      </c>
      <c r="I29" s="4">
        <f t="shared" si="3"/>
        <v>1.0354787355014783</v>
      </c>
    </row>
    <row r="30" spans="1:9" ht="12.75">
      <c r="A30" s="3">
        <f t="shared" si="4"/>
        <v>75.23197715917202</v>
      </c>
      <c r="B30" s="8">
        <f t="shared" si="5"/>
        <v>3.480188679245283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0.030956296992481203</v>
      </c>
      <c r="G30" s="5">
        <f t="shared" si="2"/>
        <v>0.008895005370569281</v>
      </c>
      <c r="H30" s="5">
        <f t="shared" si="6"/>
        <v>6.008324382384533E-05</v>
      </c>
      <c r="I30" s="4">
        <f t="shared" si="3"/>
        <v>0.11645432366494986</v>
      </c>
    </row>
    <row r="31" spans="1:9" ht="12.75">
      <c r="A31" s="3">
        <f t="shared" si="4"/>
        <v>117.05924339757316</v>
      </c>
      <c r="B31" s="7">
        <f t="shared" si="5"/>
        <v>3.734547820429408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0.048167293233082706</v>
      </c>
      <c r="G31" s="5">
        <f t="shared" si="2"/>
        <v>0.012897757787325456</v>
      </c>
      <c r="H31" s="5">
        <f t="shared" si="6"/>
        <v>0.00012118745524525599</v>
      </c>
      <c r="I31" s="4">
        <f t="shared" si="3"/>
        <v>0.1509581881533101</v>
      </c>
    </row>
    <row r="32" spans="1:9" ht="12.75">
      <c r="A32" s="3">
        <f t="shared" si="4"/>
        <v>163.65861119608442</v>
      </c>
      <c r="B32" s="8">
        <f t="shared" si="5"/>
        <v>3.6460699681962745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0.06734190386680988</v>
      </c>
      <c r="G32" s="5">
        <f t="shared" si="2"/>
        <v>0.018469723415682062</v>
      </c>
      <c r="H32" s="5">
        <f t="shared" si="6"/>
        <v>-0.0009356538668098818</v>
      </c>
      <c r="I32" s="4">
        <f t="shared" si="3"/>
        <v>-0.8336448598130841</v>
      </c>
    </row>
    <row r="33" spans="1:9" ht="12.75">
      <c r="A33" s="3">
        <f t="shared" si="4"/>
        <v>219.12919343326195</v>
      </c>
      <c r="B33" s="4">
        <f t="shared" si="5"/>
        <v>3.5561807049478737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0.09016682330827068</v>
      </c>
      <c r="G33" s="5">
        <f t="shared" si="2"/>
        <v>0.02535496106337272</v>
      </c>
      <c r="H33" s="5">
        <f t="shared" si="6"/>
        <v>-0.002711857769423559</v>
      </c>
      <c r="I33" s="4">
        <f t="shared" si="3"/>
        <v>-1.8045602605863191</v>
      </c>
    </row>
    <row r="34" spans="1:9" ht="12.75">
      <c r="A34" s="3">
        <f t="shared" si="4"/>
        <v>284.8985418578566</v>
      </c>
      <c r="B34" s="4">
        <f t="shared" si="5"/>
        <v>3.2214919866251583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0.11722945757250268</v>
      </c>
      <c r="G34" s="5">
        <f t="shared" si="2"/>
        <v>0.03638980263157895</v>
      </c>
      <c r="H34" s="5">
        <f t="shared" si="6"/>
        <v>-0.004057297261009667</v>
      </c>
      <c r="I34" s="4">
        <f t="shared" si="3"/>
        <v>-2.0765926986399426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0.0003620389062579919</v>
      </c>
      <c r="G37" s="15">
        <f>INDEX(LINEST(G27:G34,$E27:$E34^{1,2}),1)</f>
        <v>0.00021148614520996364</v>
      </c>
      <c r="H37" s="15">
        <f>INDEX(LINEST(H27:H34,$E27:$E34^{1,2}),1)</f>
        <v>-4.7872945044637515E-05</v>
      </c>
    </row>
    <row r="38" spans="5:8" ht="12.75">
      <c r="E38" s="1" t="s">
        <v>282</v>
      </c>
      <c r="F38" s="15">
        <f>INDEX(LINEST(F27:F34,$E27:$E34^{1,2}),2)</f>
        <v>0.0026266938871413207</v>
      </c>
      <c r="G38" s="15">
        <f>INDEX(LINEST(G27:G34,$E27:$E34^{1,2}),2)</f>
        <v>-0.0013039314645030933</v>
      </c>
      <c r="H38" s="15">
        <f>INDEX(LINEST(H27:H34,$E27:$E34^{1,2}),2)</f>
        <v>0.0004971238916540925</v>
      </c>
    </row>
    <row r="39" spans="5:8" ht="12.75">
      <c r="E39" s="1" t="s">
        <v>283</v>
      </c>
      <c r="F39" s="15">
        <f>INDEX(LINEST(F27:F34,$E27:$E34^{1,2}),3)</f>
        <v>-0.004559204732174804</v>
      </c>
      <c r="G39" s="15">
        <f>INDEX(LINEST(G27:G34,$E27:$E34^{1,2}),3)</f>
        <v>0.007544121384456034</v>
      </c>
      <c r="H39" s="15">
        <f>INDEX(LINEST(H27:H34,$E27:$E34^{1,2}),3)</f>
        <v>-0.0008038279816449598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204</v>
      </c>
      <c r="B3" s="1">
        <v>17</v>
      </c>
      <c r="C3" s="3">
        <v>90</v>
      </c>
      <c r="D3" s="1">
        <v>270.6</v>
      </c>
      <c r="E3" s="1">
        <v>287</v>
      </c>
      <c r="F3" s="1">
        <v>1.4</v>
      </c>
      <c r="G3" s="1">
        <v>18207</v>
      </c>
      <c r="H3" s="1">
        <v>0</v>
      </c>
      <c r="I3" s="1">
        <v>-1</v>
      </c>
      <c r="J3" s="1">
        <v>0</v>
      </c>
    </row>
    <row r="4" spans="1:10" ht="12.75">
      <c r="A4" s="1" t="s">
        <v>205</v>
      </c>
      <c r="B4" s="1">
        <v>17</v>
      </c>
      <c r="C4" s="3">
        <v>90</v>
      </c>
      <c r="D4" s="1">
        <v>270.6</v>
      </c>
      <c r="E4" s="1">
        <v>287</v>
      </c>
      <c r="F4" s="1">
        <v>1.4</v>
      </c>
      <c r="G4" s="1">
        <v>18207</v>
      </c>
      <c r="H4" s="1">
        <v>0</v>
      </c>
      <c r="I4" s="1">
        <v>-3</v>
      </c>
      <c r="J4" s="1">
        <v>0</v>
      </c>
    </row>
    <row r="5" spans="1:10" ht="12.75">
      <c r="A5" s="1" t="s">
        <v>206</v>
      </c>
      <c r="B5" s="1">
        <v>17</v>
      </c>
      <c r="C5" s="3">
        <v>90</v>
      </c>
      <c r="D5" s="1">
        <v>270.6</v>
      </c>
      <c r="E5" s="1">
        <v>287</v>
      </c>
      <c r="F5" s="1">
        <v>1.4</v>
      </c>
      <c r="G5" s="1">
        <v>18207</v>
      </c>
      <c r="H5" s="1">
        <v>0</v>
      </c>
      <c r="I5" s="1">
        <v>-5</v>
      </c>
      <c r="J5" s="1">
        <v>0</v>
      </c>
    </row>
    <row r="6" spans="1:10" ht="12.75">
      <c r="A6" s="1" t="s">
        <v>207</v>
      </c>
      <c r="B6" s="1">
        <v>17</v>
      </c>
      <c r="C6" s="3">
        <v>90</v>
      </c>
      <c r="D6" s="1">
        <v>270.6</v>
      </c>
      <c r="E6" s="1">
        <v>287</v>
      </c>
      <c r="F6" s="1">
        <v>1.4</v>
      </c>
      <c r="G6" s="1">
        <v>18207</v>
      </c>
      <c r="H6" s="1">
        <v>0</v>
      </c>
      <c r="I6" s="1">
        <v>-7</v>
      </c>
      <c r="J6" s="1">
        <v>0</v>
      </c>
    </row>
    <row r="7" spans="1:10" ht="12.75">
      <c r="A7" s="1" t="s">
        <v>208</v>
      </c>
      <c r="B7" s="1">
        <v>17</v>
      </c>
      <c r="C7" s="3">
        <v>90</v>
      </c>
      <c r="D7" s="1">
        <v>270.6</v>
      </c>
      <c r="E7" s="1">
        <v>287</v>
      </c>
      <c r="F7" s="1">
        <v>1.4</v>
      </c>
      <c r="G7" s="1">
        <v>18207</v>
      </c>
      <c r="H7" s="1">
        <v>0</v>
      </c>
      <c r="I7" s="1">
        <v>-9</v>
      </c>
      <c r="J7" s="1">
        <v>0</v>
      </c>
    </row>
    <row r="8" spans="1:10" ht="12.75">
      <c r="A8" s="1" t="s">
        <v>209</v>
      </c>
      <c r="B8" s="1">
        <v>17</v>
      </c>
      <c r="C8" s="3">
        <v>90</v>
      </c>
      <c r="D8" s="1">
        <v>270.6</v>
      </c>
      <c r="E8" s="1">
        <v>287</v>
      </c>
      <c r="F8" s="1">
        <v>1.4</v>
      </c>
      <c r="G8" s="1">
        <v>18207</v>
      </c>
      <c r="H8" s="1">
        <v>0</v>
      </c>
      <c r="I8" s="1">
        <v>-11</v>
      </c>
      <c r="J8" s="1">
        <v>0</v>
      </c>
    </row>
    <row r="9" spans="1:10" ht="12.75">
      <c r="A9" s="1" t="s">
        <v>210</v>
      </c>
      <c r="B9" s="1">
        <v>17</v>
      </c>
      <c r="C9" s="3">
        <v>90</v>
      </c>
      <c r="D9" s="1">
        <v>270.6</v>
      </c>
      <c r="E9" s="1">
        <v>287</v>
      </c>
      <c r="F9" s="1">
        <v>1.4</v>
      </c>
      <c r="G9" s="1">
        <v>18207</v>
      </c>
      <c r="H9" s="1">
        <v>0</v>
      </c>
      <c r="I9" s="1">
        <v>-13</v>
      </c>
      <c r="J9" s="1">
        <v>0</v>
      </c>
    </row>
    <row r="10" spans="1:10" ht="12.75">
      <c r="A10" s="1" t="s">
        <v>211</v>
      </c>
      <c r="B10" s="1">
        <v>17</v>
      </c>
      <c r="C10" s="3">
        <v>90</v>
      </c>
      <c r="D10" s="1">
        <v>270.6</v>
      </c>
      <c r="E10" s="1">
        <v>287</v>
      </c>
      <c r="F10" s="1">
        <v>1.4</v>
      </c>
      <c r="G10" s="1">
        <v>18207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-140800</v>
      </c>
      <c r="F15" s="2">
        <v>156.2</v>
      </c>
      <c r="G15" s="2">
        <v>-79760</v>
      </c>
      <c r="H15" s="2">
        <v>-1389</v>
      </c>
      <c r="I15" s="2">
        <v>489200</v>
      </c>
      <c r="J15" s="2">
        <v>1298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-142400</v>
      </c>
      <c r="F16" s="2">
        <v>-107.1</v>
      </c>
      <c r="G16" s="2">
        <v>210900</v>
      </c>
      <c r="H16" s="2">
        <v>-1850</v>
      </c>
      <c r="I16" s="2">
        <v>-582200</v>
      </c>
      <c r="J16" s="2">
        <v>9804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-164800</v>
      </c>
      <c r="F17" s="2">
        <v>482.8</v>
      </c>
      <c r="G17" s="2">
        <v>437400</v>
      </c>
      <c r="H17" s="2">
        <v>5357</v>
      </c>
      <c r="I17" s="2">
        <v>-523500</v>
      </c>
      <c r="J17" s="2">
        <v>-9045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-212700</v>
      </c>
      <c r="F18" s="2">
        <v>373.4</v>
      </c>
      <c r="G18" s="2">
        <v>734900</v>
      </c>
      <c r="H18" s="2">
        <v>1482</v>
      </c>
      <c r="I18" s="2">
        <v>-177900</v>
      </c>
      <c r="J18" s="2">
        <v>-7008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-308600</v>
      </c>
      <c r="F19" s="2">
        <v>99.39</v>
      </c>
      <c r="G19" s="2">
        <v>1148000</v>
      </c>
      <c r="H19" s="2">
        <v>-1179</v>
      </c>
      <c r="I19" s="2">
        <v>-290400</v>
      </c>
      <c r="J19" s="2">
        <v>1843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-442500</v>
      </c>
      <c r="F20" s="2">
        <v>40.63</v>
      </c>
      <c r="G20" s="2">
        <v>1609000</v>
      </c>
      <c r="H20" s="2">
        <v>-330.1</v>
      </c>
      <c r="I20" s="2">
        <v>1230000</v>
      </c>
      <c r="J20" s="2">
        <v>3289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-607800</v>
      </c>
      <c r="F21" s="2">
        <v>-1669</v>
      </c>
      <c r="G21" s="2">
        <v>2160000</v>
      </c>
      <c r="H21" s="2">
        <v>-26950</v>
      </c>
      <c r="I21" s="2">
        <v>3814000</v>
      </c>
      <c r="J21" s="2">
        <v>44000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-874000</v>
      </c>
      <c r="F22" s="2">
        <v>-42.7</v>
      </c>
      <c r="G22" s="2">
        <v>2815000</v>
      </c>
      <c r="H22" s="2">
        <v>65.62</v>
      </c>
      <c r="I22" s="2">
        <v>5761000</v>
      </c>
      <c r="J22" s="2">
        <v>2270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-8.13296624859794</v>
      </c>
      <c r="B27" s="4">
        <f>-G15/E15</f>
        <v>-0.5664772727272728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-0.003293783973857861</v>
      </c>
      <c r="G27" s="5">
        <f aca="true" t="shared" si="2" ref="G27:G34">-E15/(G3*C27)</f>
        <v>0.00581450330390154</v>
      </c>
      <c r="H27" s="5">
        <f>-I15/(G3*C27*D27)</f>
        <v>-0.0003367015880999803</v>
      </c>
      <c r="I27" s="4">
        <f aca="true" t="shared" si="3" ref="I27:I34">-I15/G15</f>
        <v>6.133400200601805</v>
      </c>
    </row>
    <row r="28" spans="1:9" ht="12.75">
      <c r="A28" s="3">
        <f aca="true" t="shared" si="4" ref="A28:A34">G16/9807</f>
        <v>21.505047415111655</v>
      </c>
      <c r="B28" s="4">
        <f aca="true" t="shared" si="5" ref="B28:B34">-G16/E16</f>
        <v>1.4810393258426966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0.008709366099380928</v>
      </c>
      <c r="G28" s="5">
        <f t="shared" si="2"/>
        <v>0.005880577205082239</v>
      </c>
      <c r="H28" s="5">
        <f aca="true" t="shared" si="6" ref="H28:H34">-I16/(G4*C28*D28)</f>
        <v>0.0004007106798687827</v>
      </c>
      <c r="I28" s="4">
        <f t="shared" si="3"/>
        <v>2.7605500237079186</v>
      </c>
    </row>
    <row r="29" spans="1:9" ht="12.75">
      <c r="A29" s="3">
        <f t="shared" si="4"/>
        <v>44.60079535026002</v>
      </c>
      <c r="B29" s="4">
        <f t="shared" si="5"/>
        <v>2.654126213592233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0.018062952735273675</v>
      </c>
      <c r="G29" s="5">
        <f t="shared" si="2"/>
        <v>0.00680561182161203</v>
      </c>
      <c r="H29" s="5">
        <f t="shared" si="6"/>
        <v>0.00036030924237600095</v>
      </c>
      <c r="I29" s="4">
        <f t="shared" si="3"/>
        <v>1.1968449931412894</v>
      </c>
    </row>
    <row r="30" spans="1:9" ht="12.75">
      <c r="A30" s="3">
        <f t="shared" si="4"/>
        <v>74.93627001121648</v>
      </c>
      <c r="B30" s="8">
        <f t="shared" si="5"/>
        <v>3.455101081335214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0.030348568736059955</v>
      </c>
      <c r="G30" s="5">
        <f t="shared" si="2"/>
        <v>0.008783699238209215</v>
      </c>
      <c r="H30" s="5">
        <f t="shared" si="6"/>
        <v>0.00012244319812548343</v>
      </c>
      <c r="I30" s="4">
        <f t="shared" si="3"/>
        <v>0.24207375153082053</v>
      </c>
    </row>
    <row r="31" spans="1:9" ht="12.75">
      <c r="A31" s="3">
        <f t="shared" si="4"/>
        <v>117.05924339757316</v>
      </c>
      <c r="B31" s="7">
        <f t="shared" si="5"/>
        <v>3.7200259235255997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0.04740802409715176</v>
      </c>
      <c r="G31" s="5">
        <f t="shared" si="2"/>
        <v>0.01274400369022738</v>
      </c>
      <c r="H31" s="5">
        <f t="shared" si="6"/>
        <v>0.00019987355107161544</v>
      </c>
      <c r="I31" s="4">
        <f t="shared" si="3"/>
        <v>0.2529616724738676</v>
      </c>
    </row>
    <row r="32" spans="1:9" ht="12.75">
      <c r="A32" s="3">
        <f t="shared" si="4"/>
        <v>164.06648312429897</v>
      </c>
      <c r="B32" s="8">
        <f t="shared" si="5"/>
        <v>3.6361581920903956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0.06644556687484075</v>
      </c>
      <c r="G32" s="5">
        <f t="shared" si="2"/>
        <v>0.018273563295287155</v>
      </c>
      <c r="H32" s="5">
        <f t="shared" si="6"/>
        <v>-0.00084657185887771</v>
      </c>
      <c r="I32" s="4">
        <f t="shared" si="3"/>
        <v>-0.764449968924798</v>
      </c>
    </row>
    <row r="33" spans="1:9" ht="12.75">
      <c r="A33" s="3">
        <f t="shared" si="4"/>
        <v>220.25084123585194</v>
      </c>
      <c r="B33" s="4">
        <f t="shared" si="5"/>
        <v>3.5538005923000986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0.08919976659394407</v>
      </c>
      <c r="G33" s="5">
        <f t="shared" si="2"/>
        <v>0.025099823211018155</v>
      </c>
      <c r="H33" s="5">
        <f t="shared" si="6"/>
        <v>-0.0026250610323248665</v>
      </c>
      <c r="I33" s="4">
        <f t="shared" si="3"/>
        <v>-1.7657407407407408</v>
      </c>
    </row>
    <row r="34" spans="1:9" ht="12.75">
      <c r="A34" s="3">
        <f t="shared" si="4"/>
        <v>287.039869480983</v>
      </c>
      <c r="B34" s="4">
        <f t="shared" si="5"/>
        <v>3.220823798627002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0.11624876988979287</v>
      </c>
      <c r="G34" s="5">
        <f t="shared" si="2"/>
        <v>0.036092868519957</v>
      </c>
      <c r="H34" s="5">
        <f t="shared" si="6"/>
        <v>-0.003965122340645924</v>
      </c>
      <c r="I34" s="4">
        <f t="shared" si="3"/>
        <v>-2.0465364120781526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0.0003664962962923635</v>
      </c>
      <c r="G37" s="15">
        <f>INDEX(LINEST(G27:G34,$E27:$E34^{1,2}),1)</f>
        <v>0.00021049994522355603</v>
      </c>
      <c r="H37" s="15">
        <f>INDEX(LINEST(H27:H34,$E27:$E34^{1,2}),1)</f>
        <v>-4.83480859377348E-05</v>
      </c>
    </row>
    <row r="38" spans="5:8" ht="12.75">
      <c r="E38" s="1" t="s">
        <v>282</v>
      </c>
      <c r="F38" s="15">
        <f>INDEX(LINEST(F27:F34,$E27:$E34^{1,2}),2)</f>
        <v>0.00247806626704935</v>
      </c>
      <c r="G38" s="15">
        <f>INDEX(LINEST(G27:G34,$E27:$E34^{1,2}),2)</f>
        <v>-0.0013060411151536151</v>
      </c>
      <c r="H38" s="15">
        <f>INDEX(LINEST(H27:H34,$E27:$E34^{1,2}),2)</f>
        <v>0.0005112418941727755</v>
      </c>
    </row>
    <row r="39" spans="5:8" ht="12.75">
      <c r="E39" s="1" t="s">
        <v>283</v>
      </c>
      <c r="F39" s="15">
        <f>INDEX(LINEST(F27:F34,$E27:$E34^{1,2}),3)</f>
        <v>-0.004335561439672429</v>
      </c>
      <c r="G39" s="15">
        <f>INDEX(LINEST(G27:G34,$E27:$E34^{1,2}),3)</f>
        <v>0.007492664862888496</v>
      </c>
      <c r="H39" s="15">
        <f>INDEX(LINEST(H27:H34,$E27:$E34^{1,2}),3)</f>
        <v>-0.0008166128672380708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212</v>
      </c>
      <c r="B3" s="1">
        <v>18</v>
      </c>
      <c r="C3" s="3">
        <v>80</v>
      </c>
      <c r="D3" s="1">
        <v>270.6</v>
      </c>
      <c r="E3" s="1">
        <v>287</v>
      </c>
      <c r="F3" s="1">
        <v>1.4</v>
      </c>
      <c r="G3" s="1">
        <v>18144</v>
      </c>
      <c r="H3" s="1">
        <v>0</v>
      </c>
      <c r="I3" s="1">
        <v>-1</v>
      </c>
      <c r="J3" s="1">
        <v>0</v>
      </c>
    </row>
    <row r="4" spans="1:10" ht="12.75">
      <c r="A4" s="1" t="s">
        <v>213</v>
      </c>
      <c r="B4" s="1">
        <v>18</v>
      </c>
      <c r="C4" s="3">
        <v>80</v>
      </c>
      <c r="D4" s="1">
        <v>270.6</v>
      </c>
      <c r="E4" s="1">
        <v>287</v>
      </c>
      <c r="F4" s="1">
        <v>1.4</v>
      </c>
      <c r="G4" s="1">
        <v>18144</v>
      </c>
      <c r="H4" s="1">
        <v>0</v>
      </c>
      <c r="I4" s="1">
        <v>-3</v>
      </c>
      <c r="J4" s="1">
        <v>0</v>
      </c>
    </row>
    <row r="5" spans="1:10" ht="12.75">
      <c r="A5" s="1" t="s">
        <v>214</v>
      </c>
      <c r="B5" s="1">
        <v>18</v>
      </c>
      <c r="C5" s="3">
        <v>80</v>
      </c>
      <c r="D5" s="1">
        <v>270.6</v>
      </c>
      <c r="E5" s="1">
        <v>287</v>
      </c>
      <c r="F5" s="1">
        <v>1.4</v>
      </c>
      <c r="G5" s="1">
        <v>18144</v>
      </c>
      <c r="H5" s="1">
        <v>0</v>
      </c>
      <c r="I5" s="1">
        <v>-5</v>
      </c>
      <c r="J5" s="1">
        <v>0</v>
      </c>
    </row>
    <row r="6" spans="1:10" ht="12.75">
      <c r="A6" s="1" t="s">
        <v>215</v>
      </c>
      <c r="B6" s="1">
        <v>18</v>
      </c>
      <c r="C6" s="3">
        <v>80</v>
      </c>
      <c r="D6" s="1">
        <v>270.6</v>
      </c>
      <c r="E6" s="1">
        <v>287</v>
      </c>
      <c r="F6" s="1">
        <v>1.4</v>
      </c>
      <c r="G6" s="1">
        <v>18144</v>
      </c>
      <c r="H6" s="1">
        <v>0</v>
      </c>
      <c r="I6" s="1">
        <v>-7</v>
      </c>
      <c r="J6" s="1">
        <v>0</v>
      </c>
    </row>
    <row r="7" spans="1:10" ht="12.75">
      <c r="A7" s="1" t="s">
        <v>216</v>
      </c>
      <c r="B7" s="1">
        <v>18</v>
      </c>
      <c r="C7" s="3">
        <v>80</v>
      </c>
      <c r="D7" s="1">
        <v>270.6</v>
      </c>
      <c r="E7" s="1">
        <v>287</v>
      </c>
      <c r="F7" s="1">
        <v>1.4</v>
      </c>
      <c r="G7" s="1">
        <v>18144</v>
      </c>
      <c r="H7" s="1">
        <v>0</v>
      </c>
      <c r="I7" s="1">
        <v>-9</v>
      </c>
      <c r="J7" s="1">
        <v>0</v>
      </c>
    </row>
    <row r="8" spans="1:10" ht="12.75">
      <c r="A8" s="1" t="s">
        <v>217</v>
      </c>
      <c r="B8" s="1">
        <v>18</v>
      </c>
      <c r="C8" s="3">
        <v>80</v>
      </c>
      <c r="D8" s="1">
        <v>270.6</v>
      </c>
      <c r="E8" s="1">
        <v>287</v>
      </c>
      <c r="F8" s="1">
        <v>1.4</v>
      </c>
      <c r="G8" s="1">
        <v>18144</v>
      </c>
      <c r="H8" s="1">
        <v>0</v>
      </c>
      <c r="I8" s="1">
        <v>-11</v>
      </c>
      <c r="J8" s="1">
        <v>0</v>
      </c>
    </row>
    <row r="9" spans="1:10" ht="12.75">
      <c r="A9" s="1" t="s">
        <v>218</v>
      </c>
      <c r="B9" s="1">
        <v>18</v>
      </c>
      <c r="C9" s="3">
        <v>80</v>
      </c>
      <c r="D9" s="1">
        <v>270.6</v>
      </c>
      <c r="E9" s="1">
        <v>287</v>
      </c>
      <c r="F9" s="1">
        <v>1.4</v>
      </c>
      <c r="G9" s="1">
        <v>18144</v>
      </c>
      <c r="H9" s="1">
        <v>0</v>
      </c>
      <c r="I9" s="1">
        <v>-13</v>
      </c>
      <c r="J9" s="1">
        <v>0</v>
      </c>
    </row>
    <row r="10" spans="1:10" ht="12.75">
      <c r="A10" s="1" t="s">
        <v>219</v>
      </c>
      <c r="B10" s="1">
        <v>18</v>
      </c>
      <c r="C10" s="3">
        <v>80</v>
      </c>
      <c r="D10" s="1">
        <v>270.6</v>
      </c>
      <c r="E10" s="1">
        <v>287</v>
      </c>
      <c r="F10" s="1">
        <v>1.4</v>
      </c>
      <c r="G10" s="1">
        <v>18144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-139000</v>
      </c>
      <c r="F15" s="2">
        <v>150</v>
      </c>
      <c r="G15" s="2">
        <v>-78650</v>
      </c>
      <c r="H15" s="2">
        <v>-1382</v>
      </c>
      <c r="I15" s="2">
        <v>483700</v>
      </c>
      <c r="J15" s="2">
        <v>1287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-140700</v>
      </c>
      <c r="F16" s="2">
        <v>-105.3</v>
      </c>
      <c r="G16" s="2">
        <v>207400</v>
      </c>
      <c r="H16" s="2">
        <v>-1799</v>
      </c>
      <c r="I16" s="2">
        <v>-609200</v>
      </c>
      <c r="J16" s="2">
        <v>9600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-162600</v>
      </c>
      <c r="F17" s="2">
        <v>469.1</v>
      </c>
      <c r="G17" s="2">
        <v>428100</v>
      </c>
      <c r="H17" s="2">
        <v>5239</v>
      </c>
      <c r="I17" s="2">
        <v>-572800</v>
      </c>
      <c r="J17" s="2">
        <v>-8820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-209600</v>
      </c>
      <c r="F18" s="2">
        <v>416.4</v>
      </c>
      <c r="G18" s="2">
        <v>719900</v>
      </c>
      <c r="H18" s="2">
        <v>1502</v>
      </c>
      <c r="I18" s="2">
        <v>-252600</v>
      </c>
      <c r="J18" s="2">
        <v>-5904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-304400</v>
      </c>
      <c r="F19" s="2">
        <v>95.27</v>
      </c>
      <c r="G19" s="2">
        <v>1128000</v>
      </c>
      <c r="H19" s="2">
        <v>-1148</v>
      </c>
      <c r="I19" s="2">
        <v>-386300</v>
      </c>
      <c r="J19" s="2">
        <v>1824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-437000</v>
      </c>
      <c r="F20" s="2">
        <v>36.8</v>
      </c>
      <c r="G20" s="2">
        <v>1586000</v>
      </c>
      <c r="H20" s="2">
        <v>-346.1</v>
      </c>
      <c r="I20" s="2">
        <v>1116000</v>
      </c>
      <c r="J20" s="2">
        <v>3264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-600400</v>
      </c>
      <c r="F21" s="2">
        <v>-1642</v>
      </c>
      <c r="G21" s="2">
        <v>2132000</v>
      </c>
      <c r="H21" s="2">
        <v>-26780</v>
      </c>
      <c r="I21" s="2">
        <v>3698000</v>
      </c>
      <c r="J21" s="2">
        <v>44510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-864900</v>
      </c>
      <c r="F22" s="2">
        <v>-46.62</v>
      </c>
      <c r="G22" s="2">
        <v>2784000</v>
      </c>
      <c r="H22" s="2">
        <v>54.57</v>
      </c>
      <c r="I22" s="2">
        <v>5628000</v>
      </c>
      <c r="J22" s="2">
        <v>2269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-8.019781788518404</v>
      </c>
      <c r="B27" s="4">
        <f>-G15/E15</f>
        <v>-0.5658273381294964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-0.0032592227924308124</v>
      </c>
      <c r="G27" s="5">
        <f aca="true" t="shared" si="2" ref="G27:G34">-E15/(G3*C27)</f>
        <v>0.005760101311479758</v>
      </c>
      <c r="H27" s="5">
        <f>-I15/(G3*C27*D27)</f>
        <v>-0.0003340720628732325</v>
      </c>
      <c r="I27" s="4">
        <f aca="true" t="shared" si="3" ref="I27:I34">-I15/G15</f>
        <v>6.150031786395423</v>
      </c>
    </row>
    <row r="28" spans="1:9" ht="12.75">
      <c r="A28" s="3">
        <f aca="true" t="shared" si="4" ref="A28:A34">G16/9807</f>
        <v>21.148159477923933</v>
      </c>
      <c r="B28" s="4">
        <f aca="true" t="shared" si="5" ref="B28:B34">-G16/E16</f>
        <v>1.4740582800284292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0.008594568431661164</v>
      </c>
      <c r="G28" s="5">
        <f t="shared" si="2"/>
        <v>0.005830548593706488</v>
      </c>
      <c r="H28" s="5">
        <f aca="true" t="shared" si="6" ref="H28:H34">-I16/(G4*C28*D28)</f>
        <v>0.0004207498463972984</v>
      </c>
      <c r="I28" s="4">
        <f t="shared" si="3"/>
        <v>2.9373191899710704</v>
      </c>
    </row>
    <row r="29" spans="1:9" ht="12.75">
      <c r="A29" s="3">
        <f t="shared" si="4"/>
        <v>43.652493117161214</v>
      </c>
      <c r="B29" s="4">
        <f t="shared" si="5"/>
        <v>2.632841328413284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0.017740283247802045</v>
      </c>
      <c r="G29" s="5">
        <f t="shared" si="2"/>
        <v>0.006738075347097904</v>
      </c>
      <c r="H29" s="5">
        <f t="shared" si="6"/>
        <v>0.00039560983587717086</v>
      </c>
      <c r="I29" s="4">
        <f t="shared" si="3"/>
        <v>1.3380051389862182</v>
      </c>
    </row>
    <row r="30" spans="1:9" ht="12.75">
      <c r="A30" s="3">
        <f t="shared" si="4"/>
        <v>73.40675028041196</v>
      </c>
      <c r="B30" s="8">
        <f t="shared" si="5"/>
        <v>3.434637404580153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0.029832352044131493</v>
      </c>
      <c r="G30" s="5">
        <f t="shared" si="2"/>
        <v>0.008685735502778109</v>
      </c>
      <c r="H30" s="5">
        <f t="shared" si="6"/>
        <v>0.00017446062245560993</v>
      </c>
      <c r="I30" s="4">
        <f t="shared" si="3"/>
        <v>0.3508820669537436</v>
      </c>
    </row>
    <row r="31" spans="1:9" ht="12.75">
      <c r="A31" s="3">
        <f t="shared" si="4"/>
        <v>115.01988375650046</v>
      </c>
      <c r="B31" s="7">
        <f t="shared" si="5"/>
        <v>3.705650459921156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0.04674384373632494</v>
      </c>
      <c r="G31" s="5">
        <f t="shared" si="2"/>
        <v>0.012614207476362865</v>
      </c>
      <c r="H31" s="5">
        <f t="shared" si="6"/>
        <v>0.00026680181494300126</v>
      </c>
      <c r="I31" s="4">
        <f t="shared" si="3"/>
        <v>0.3424645390070922</v>
      </c>
    </row>
    <row r="32" spans="1:9" ht="12.75">
      <c r="A32" s="3">
        <f t="shared" si="4"/>
        <v>161.72121953706537</v>
      </c>
      <c r="B32" s="8">
        <f t="shared" si="5"/>
        <v>3.6292906178489703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0.06572317035976184</v>
      </c>
      <c r="G32" s="5">
        <f t="shared" si="2"/>
        <v>0.018109095490047872</v>
      </c>
      <c r="H32" s="5">
        <f t="shared" si="6"/>
        <v>-0.0007707761467159964</v>
      </c>
      <c r="I32" s="4">
        <f t="shared" si="3"/>
        <v>-0.7036569987389659</v>
      </c>
    </row>
    <row r="33" spans="1:9" ht="12.75">
      <c r="A33" s="3">
        <f t="shared" si="4"/>
        <v>217.39573773835016</v>
      </c>
      <c r="B33" s="4">
        <f t="shared" si="5"/>
        <v>3.550966022651566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0.08834917982787657</v>
      </c>
      <c r="G33" s="5">
        <f t="shared" si="2"/>
        <v>0.024880322499370118</v>
      </c>
      <c r="H33" s="5">
        <f t="shared" si="6"/>
        <v>-0.00255405931053383</v>
      </c>
      <c r="I33" s="4">
        <f t="shared" si="3"/>
        <v>-1.7345215759849906</v>
      </c>
    </row>
    <row r="34" spans="1:9" ht="12.75">
      <c r="A34" s="3">
        <f t="shared" si="4"/>
        <v>283.8788620373203</v>
      </c>
      <c r="B34" s="4">
        <f t="shared" si="5"/>
        <v>3.2188692334373914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0.11536778454071688</v>
      </c>
      <c r="G34" s="5">
        <f t="shared" si="2"/>
        <v>0.03584109082229383</v>
      </c>
      <c r="H34" s="5">
        <f t="shared" si="6"/>
        <v>-0.0038870323958043254</v>
      </c>
      <c r="I34" s="4">
        <f t="shared" si="3"/>
        <v>-2.021551724137931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0.00036969098329250964</v>
      </c>
      <c r="G37" s="15">
        <f>INDEX(LINEST(G27:G34,$E27:$E34^{1,2}),1)</f>
        <v>0.00020963986402135345</v>
      </c>
      <c r="H37" s="15">
        <f>INDEX(LINEST(H27:H34,$E27:$E34^{1,2}),1)</f>
        <v>-4.875275882344645E-05</v>
      </c>
    </row>
    <row r="38" spans="5:8" ht="12.75">
      <c r="E38" s="1" t="s">
        <v>282</v>
      </c>
      <c r="F38" s="15">
        <f>INDEX(LINEST(F27:F34,$E27:$E34^{1,2}),2)</f>
        <v>0.0023588862991126046</v>
      </c>
      <c r="G38" s="15">
        <f>INDEX(LINEST(G27:G34,$E27:$E34^{1,2}),2)</f>
        <v>-0.0013074680118032556</v>
      </c>
      <c r="H38" s="15">
        <f>INDEX(LINEST(H27:H34,$E27:$E34^{1,2}),2)</f>
        <v>0.0005231894693271348</v>
      </c>
    </row>
    <row r="39" spans="5:8" ht="12.75">
      <c r="E39" s="1" t="s">
        <v>283</v>
      </c>
      <c r="F39" s="15">
        <f>INDEX(LINEST(F27:F34,$E27:$E34^{1,2}),3)</f>
        <v>-0.004158329048283643</v>
      </c>
      <c r="G39" s="15">
        <f>INDEX(LINEST(G27:G34,$E27:$E34^{1,2}),3)</f>
        <v>0.007447752783003119</v>
      </c>
      <c r="H39" s="15">
        <f>INDEX(LINEST(H27:H34,$E27:$E34^{1,2}),3)</f>
        <v>-0.0008275709791559192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220</v>
      </c>
      <c r="B3" s="1">
        <v>19</v>
      </c>
      <c r="C3" s="3">
        <v>70</v>
      </c>
      <c r="D3" s="1">
        <v>270.6</v>
      </c>
      <c r="E3" s="1">
        <v>287</v>
      </c>
      <c r="F3" s="1">
        <v>1.4</v>
      </c>
      <c r="G3" s="1">
        <v>17689</v>
      </c>
      <c r="H3" s="1">
        <v>0</v>
      </c>
      <c r="I3" s="1">
        <v>-1</v>
      </c>
      <c r="J3" s="1">
        <v>0</v>
      </c>
    </row>
    <row r="4" spans="1:10" ht="12.75">
      <c r="A4" s="1" t="s">
        <v>221</v>
      </c>
      <c r="B4" s="1">
        <v>19</v>
      </c>
      <c r="C4" s="3">
        <v>70</v>
      </c>
      <c r="D4" s="1">
        <v>270.6</v>
      </c>
      <c r="E4" s="1">
        <v>287</v>
      </c>
      <c r="F4" s="1">
        <v>1.4</v>
      </c>
      <c r="G4" s="1">
        <v>17689</v>
      </c>
      <c r="H4" s="1">
        <v>0</v>
      </c>
      <c r="I4" s="1">
        <v>-3</v>
      </c>
      <c r="J4" s="1">
        <v>0</v>
      </c>
    </row>
    <row r="5" spans="1:10" ht="12.75">
      <c r="A5" s="1" t="s">
        <v>222</v>
      </c>
      <c r="B5" s="1">
        <v>19</v>
      </c>
      <c r="C5" s="3">
        <v>70</v>
      </c>
      <c r="D5" s="1">
        <v>270.6</v>
      </c>
      <c r="E5" s="1">
        <v>287</v>
      </c>
      <c r="F5" s="1">
        <v>1.4</v>
      </c>
      <c r="G5" s="1">
        <v>17689</v>
      </c>
      <c r="H5" s="1">
        <v>0</v>
      </c>
      <c r="I5" s="1">
        <v>-5</v>
      </c>
      <c r="J5" s="1">
        <v>0</v>
      </c>
    </row>
    <row r="6" spans="1:10" ht="12.75">
      <c r="A6" s="1" t="s">
        <v>223</v>
      </c>
      <c r="B6" s="1">
        <v>19</v>
      </c>
      <c r="C6" s="3">
        <v>70</v>
      </c>
      <c r="D6" s="1">
        <v>270.6</v>
      </c>
      <c r="E6" s="1">
        <v>287</v>
      </c>
      <c r="F6" s="1">
        <v>1.4</v>
      </c>
      <c r="G6" s="1">
        <v>17689</v>
      </c>
      <c r="H6" s="1">
        <v>0</v>
      </c>
      <c r="I6" s="1">
        <v>-7</v>
      </c>
      <c r="J6" s="1">
        <v>0</v>
      </c>
    </row>
    <row r="7" spans="1:10" ht="12.75">
      <c r="A7" s="1" t="s">
        <v>224</v>
      </c>
      <c r="B7" s="1">
        <v>19</v>
      </c>
      <c r="C7" s="3">
        <v>70</v>
      </c>
      <c r="D7" s="1">
        <v>270.6</v>
      </c>
      <c r="E7" s="1">
        <v>287</v>
      </c>
      <c r="F7" s="1">
        <v>1.4</v>
      </c>
      <c r="G7" s="1">
        <v>17689</v>
      </c>
      <c r="H7" s="1">
        <v>0</v>
      </c>
      <c r="I7" s="1">
        <v>-9</v>
      </c>
      <c r="J7" s="1">
        <v>0</v>
      </c>
    </row>
    <row r="8" spans="1:10" ht="12.75">
      <c r="A8" s="1" t="s">
        <v>225</v>
      </c>
      <c r="B8" s="1">
        <v>19</v>
      </c>
      <c r="C8" s="3">
        <v>70</v>
      </c>
      <c r="D8" s="1">
        <v>270.6</v>
      </c>
      <c r="E8" s="1">
        <v>287</v>
      </c>
      <c r="F8" s="1">
        <v>1.4</v>
      </c>
      <c r="G8" s="1">
        <v>17689</v>
      </c>
      <c r="H8" s="1">
        <v>0</v>
      </c>
      <c r="I8" s="1">
        <v>-11</v>
      </c>
      <c r="J8" s="1">
        <v>0</v>
      </c>
    </row>
    <row r="9" spans="1:10" ht="12.75">
      <c r="A9" s="1" t="s">
        <v>226</v>
      </c>
      <c r="B9" s="1">
        <v>19</v>
      </c>
      <c r="C9" s="3">
        <v>70</v>
      </c>
      <c r="D9" s="1">
        <v>270.6</v>
      </c>
      <c r="E9" s="1">
        <v>287</v>
      </c>
      <c r="F9" s="1">
        <v>1.4</v>
      </c>
      <c r="G9" s="1">
        <v>17689</v>
      </c>
      <c r="H9" s="1">
        <v>0</v>
      </c>
      <c r="I9" s="1">
        <v>-13</v>
      </c>
      <c r="J9" s="1">
        <v>0</v>
      </c>
    </row>
    <row r="10" spans="1:10" ht="12.75">
      <c r="A10" s="1" t="s">
        <v>227</v>
      </c>
      <c r="B10" s="1">
        <v>19</v>
      </c>
      <c r="C10" s="3">
        <v>70</v>
      </c>
      <c r="D10" s="1">
        <v>270.6</v>
      </c>
      <c r="E10" s="1">
        <v>287</v>
      </c>
      <c r="F10" s="1">
        <v>1.4</v>
      </c>
      <c r="G10" s="1">
        <v>17689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-134500</v>
      </c>
      <c r="F15" s="2">
        <v>141.6</v>
      </c>
      <c r="G15" s="2">
        <v>-75990</v>
      </c>
      <c r="H15" s="2">
        <v>-1344</v>
      </c>
      <c r="I15" s="2">
        <v>468500</v>
      </c>
      <c r="J15" s="2">
        <v>1249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-136100</v>
      </c>
      <c r="F16" s="2">
        <v>-101.4</v>
      </c>
      <c r="G16" s="2">
        <v>199900</v>
      </c>
      <c r="H16" s="2">
        <v>-1716</v>
      </c>
      <c r="I16" s="2">
        <v>-617800</v>
      </c>
      <c r="J16" s="2">
        <v>9216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-157200</v>
      </c>
      <c r="F17" s="2">
        <v>446.9</v>
      </c>
      <c r="G17" s="2">
        <v>410800</v>
      </c>
      <c r="H17" s="2">
        <v>5023</v>
      </c>
      <c r="I17" s="2">
        <v>-600600</v>
      </c>
      <c r="J17" s="2">
        <v>-8428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-202400</v>
      </c>
      <c r="F18" s="2">
        <v>353.6</v>
      </c>
      <c r="G18" s="2">
        <v>691500</v>
      </c>
      <c r="H18" s="2">
        <v>1419</v>
      </c>
      <c r="I18" s="2">
        <v>-310900</v>
      </c>
      <c r="J18" s="2">
        <v>-6651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-294100</v>
      </c>
      <c r="F19" s="2">
        <v>89.71</v>
      </c>
      <c r="G19" s="2">
        <v>1087000</v>
      </c>
      <c r="H19" s="2">
        <v>-1098</v>
      </c>
      <c r="I19" s="2">
        <v>-457500</v>
      </c>
      <c r="J19" s="2">
        <v>1767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-422700</v>
      </c>
      <c r="F20" s="2">
        <v>32.8</v>
      </c>
      <c r="G20" s="2">
        <v>1531000</v>
      </c>
      <c r="H20" s="2">
        <v>-351</v>
      </c>
      <c r="I20" s="2">
        <v>995700</v>
      </c>
      <c r="J20" s="2">
        <v>3170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-581000</v>
      </c>
      <c r="F21" s="2">
        <v>-1602</v>
      </c>
      <c r="G21" s="2">
        <v>2062000</v>
      </c>
      <c r="H21" s="2">
        <v>-26020</v>
      </c>
      <c r="I21" s="2">
        <v>3517000</v>
      </c>
      <c r="J21" s="2">
        <v>43370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-838200</v>
      </c>
      <c r="F22" s="2">
        <v>-49.2</v>
      </c>
      <c r="G22" s="2">
        <v>2697000</v>
      </c>
      <c r="H22" s="2">
        <v>41.14</v>
      </c>
      <c r="I22" s="2">
        <v>5392000</v>
      </c>
      <c r="J22" s="2">
        <v>2226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-7.748546956255736</v>
      </c>
      <c r="B27" s="4">
        <f>-G15/E15</f>
        <v>-0.5649814126394052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-0.0032299925572878436</v>
      </c>
      <c r="G27" s="5">
        <f aca="true" t="shared" si="2" ref="G27:G34">-E15/(G3*C27)</f>
        <v>0.005716989063761218</v>
      </c>
      <c r="H27" s="5">
        <f>-I15/(G3*C27*D27)</f>
        <v>-0.0003318970726607349</v>
      </c>
      <c r="I27" s="4">
        <f aca="true" t="shared" si="3" ref="I27:I34">-I15/G15</f>
        <v>6.165284905908672</v>
      </c>
    </row>
    <row r="28" spans="1:9" ht="12.75">
      <c r="A28" s="3">
        <f aca="true" t="shared" si="4" ref="A28:A34">G16/9807</f>
        <v>20.383399612521668</v>
      </c>
      <c r="B28" s="4">
        <f aca="true" t="shared" si="5" ref="B28:B34">-G16/E16</f>
        <v>1.4687729610580456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0.008496848430080799</v>
      </c>
      <c r="G28" s="5">
        <f t="shared" si="2"/>
        <v>0.005784997855597783</v>
      </c>
      <c r="H28" s="5">
        <f aca="true" t="shared" si="6" ref="H28:H34">-I16/(G4*C28*D28)</f>
        <v>0.0004376649124648922</v>
      </c>
      <c r="I28" s="4">
        <f t="shared" si="3"/>
        <v>3.090545272636318</v>
      </c>
    </row>
    <row r="29" spans="1:9" ht="12.75">
      <c r="A29" s="3">
        <f t="shared" si="4"/>
        <v>41.888447027633326</v>
      </c>
      <c r="B29" s="4">
        <f t="shared" si="5"/>
        <v>2.61323155216285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0.01746125730403798</v>
      </c>
      <c r="G29" s="5">
        <f t="shared" si="2"/>
        <v>0.006681863797942479</v>
      </c>
      <c r="H29" s="5">
        <f t="shared" si="6"/>
        <v>0.00042548000392750773</v>
      </c>
      <c r="I29" s="4">
        <f t="shared" si="3"/>
        <v>1.4620253164556962</v>
      </c>
    </row>
    <row r="30" spans="1:9" ht="12.75">
      <c r="A30" s="3">
        <f t="shared" si="4"/>
        <v>70.51085959008871</v>
      </c>
      <c r="B30" s="8">
        <f t="shared" si="5"/>
        <v>3.416501976284585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0.029392549721865294</v>
      </c>
      <c r="G30" s="5">
        <f t="shared" si="2"/>
        <v>0.00860311216732543</v>
      </c>
      <c r="H30" s="5">
        <f t="shared" si="6"/>
        <v>0.00022024930606237455</v>
      </c>
      <c r="I30" s="4">
        <f t="shared" si="3"/>
        <v>0.44960231381055676</v>
      </c>
    </row>
    <row r="31" spans="1:9" ht="12.75">
      <c r="A31" s="3">
        <f t="shared" si="4"/>
        <v>110.83919649230141</v>
      </c>
      <c r="B31" s="7">
        <f t="shared" si="5"/>
        <v>3.6960217613056785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0.046203472953966124</v>
      </c>
      <c r="G31" s="5">
        <f t="shared" si="2"/>
        <v>0.012500866049458544</v>
      </c>
      <c r="H31" s="5">
        <f t="shared" si="6"/>
        <v>0.0003241043985961285</v>
      </c>
      <c r="I31" s="4">
        <f t="shared" si="3"/>
        <v>0.4208831646734131</v>
      </c>
    </row>
    <row r="32" spans="1:9" ht="12.75">
      <c r="A32" s="3">
        <f t="shared" si="4"/>
        <v>156.11298052411541</v>
      </c>
      <c r="B32" s="8">
        <f t="shared" si="5"/>
        <v>3.621954104565886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0.06507591268861282</v>
      </c>
      <c r="G32" s="5">
        <f t="shared" si="2"/>
        <v>0.017967072693322428</v>
      </c>
      <c r="H32" s="5">
        <f t="shared" si="6"/>
        <v>-0.0007053786878298692</v>
      </c>
      <c r="I32" s="4">
        <f t="shared" si="3"/>
        <v>-0.6503592423252776</v>
      </c>
    </row>
    <row r="33" spans="1:9" ht="12.75">
      <c r="A33" s="3">
        <f t="shared" si="4"/>
        <v>210.2579789945957</v>
      </c>
      <c r="B33" s="4">
        <f t="shared" si="5"/>
        <v>3.549053356282272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0.08764633047937272</v>
      </c>
      <c r="G33" s="5">
        <f t="shared" si="2"/>
        <v>0.024695692535652545</v>
      </c>
      <c r="H33" s="5">
        <f t="shared" si="6"/>
        <v>-0.0024915304259291453</v>
      </c>
      <c r="I33" s="4">
        <f t="shared" si="3"/>
        <v>-1.7056256062075654</v>
      </c>
    </row>
    <row r="34" spans="1:9" ht="12.75">
      <c r="A34" s="3">
        <f t="shared" si="4"/>
        <v>275.00764759865405</v>
      </c>
      <c r="B34" s="4">
        <f t="shared" si="5"/>
        <v>3.217609162491052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0.11463731973950933</v>
      </c>
      <c r="G34" s="5">
        <f t="shared" si="2"/>
        <v>0.035628105823380316</v>
      </c>
      <c r="H34" s="5">
        <f t="shared" si="6"/>
        <v>-0.003819827141487049</v>
      </c>
      <c r="I34" s="4">
        <f t="shared" si="3"/>
        <v>-1.9992584352984797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0.00037262328248198587</v>
      </c>
      <c r="G37" s="15">
        <f>INDEX(LINEST(G27:G34,$E27:$E34^{1,2}),1)</f>
        <v>0.0002089726994695334</v>
      </c>
      <c r="H37" s="15">
        <f>INDEX(LINEST(H27:H34,$E27:$E34^{1,2}),1)</f>
        <v>-4.9104177803696675E-05</v>
      </c>
    </row>
    <row r="38" spans="5:8" ht="12.75">
      <c r="E38" s="1" t="s">
        <v>282</v>
      </c>
      <c r="F38" s="15">
        <f>INDEX(LINEST(F27:F34,$E27:$E34^{1,2}),2)</f>
        <v>0.002255131561894565</v>
      </c>
      <c r="G38" s="15">
        <f>INDEX(LINEST(G27:G34,$E27:$E34^{1,2}),2)</f>
        <v>-0.001309725862429913</v>
      </c>
      <c r="H38" s="15">
        <f>INDEX(LINEST(H27:H34,$E27:$E34^{1,2}),2)</f>
        <v>0.0005335822724990709</v>
      </c>
    </row>
    <row r="39" spans="5:8" ht="12.75">
      <c r="E39" s="1" t="s">
        <v>283</v>
      </c>
      <c r="F39" s="15">
        <f>INDEX(LINEST(F27:F34,$E27:$E34^{1,2}),3)</f>
        <v>-0.004003569161105672</v>
      </c>
      <c r="G39" s="15">
        <f>INDEX(LINEST(G27:G34,$E27:$E34^{1,2}),3)</f>
        <v>0.007412464942834058</v>
      </c>
      <c r="H39" s="15">
        <f>INDEX(LINEST(H27:H34,$E27:$E34^{1,2}),3)</f>
        <v>-0.0008374449050353372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228</v>
      </c>
      <c r="B3" s="1">
        <v>20</v>
      </c>
      <c r="C3" s="3">
        <v>60</v>
      </c>
      <c r="D3" s="1">
        <v>267.8</v>
      </c>
      <c r="E3" s="1">
        <v>287</v>
      </c>
      <c r="F3" s="1">
        <v>1.4</v>
      </c>
      <c r="G3" s="1">
        <v>16800</v>
      </c>
      <c r="H3" s="1">
        <v>0</v>
      </c>
      <c r="I3" s="1">
        <v>-1</v>
      </c>
      <c r="J3" s="1">
        <v>0</v>
      </c>
    </row>
    <row r="4" spans="1:10" ht="12.75">
      <c r="A4" s="1" t="s">
        <v>229</v>
      </c>
      <c r="B4" s="1">
        <v>20</v>
      </c>
      <c r="C4" s="3">
        <v>60</v>
      </c>
      <c r="D4" s="1">
        <v>267.8</v>
      </c>
      <c r="E4" s="1">
        <v>287</v>
      </c>
      <c r="F4" s="1">
        <v>1.4</v>
      </c>
      <c r="G4" s="1">
        <v>16800</v>
      </c>
      <c r="H4" s="1">
        <v>0</v>
      </c>
      <c r="I4" s="1">
        <v>-3</v>
      </c>
      <c r="J4" s="1">
        <v>0</v>
      </c>
    </row>
    <row r="5" spans="1:10" ht="12.75">
      <c r="A5" s="1" t="s">
        <v>230</v>
      </c>
      <c r="B5" s="1">
        <v>20</v>
      </c>
      <c r="C5" s="3">
        <v>60</v>
      </c>
      <c r="D5" s="1">
        <v>267.8</v>
      </c>
      <c r="E5" s="1">
        <v>287</v>
      </c>
      <c r="F5" s="1">
        <v>1.4</v>
      </c>
      <c r="G5" s="1">
        <v>16800</v>
      </c>
      <c r="H5" s="1">
        <v>0</v>
      </c>
      <c r="I5" s="1">
        <v>-5</v>
      </c>
      <c r="J5" s="1">
        <v>0</v>
      </c>
    </row>
    <row r="6" spans="1:10" ht="12.75">
      <c r="A6" s="1" t="s">
        <v>231</v>
      </c>
      <c r="B6" s="1">
        <v>20</v>
      </c>
      <c r="C6" s="3">
        <v>60</v>
      </c>
      <c r="D6" s="1">
        <v>267.8</v>
      </c>
      <c r="E6" s="1">
        <v>287</v>
      </c>
      <c r="F6" s="1">
        <v>1.4</v>
      </c>
      <c r="G6" s="1">
        <v>16800</v>
      </c>
      <c r="H6" s="1">
        <v>0</v>
      </c>
      <c r="I6" s="1">
        <v>-7</v>
      </c>
      <c r="J6" s="1">
        <v>0</v>
      </c>
    </row>
    <row r="7" spans="1:10" ht="12.75">
      <c r="A7" s="1" t="s">
        <v>232</v>
      </c>
      <c r="B7" s="1">
        <v>20</v>
      </c>
      <c r="C7" s="3">
        <v>60</v>
      </c>
      <c r="D7" s="1">
        <v>267.8</v>
      </c>
      <c r="E7" s="1">
        <v>287</v>
      </c>
      <c r="F7" s="1">
        <v>1.4</v>
      </c>
      <c r="G7" s="1">
        <v>16800</v>
      </c>
      <c r="H7" s="1">
        <v>0</v>
      </c>
      <c r="I7" s="1">
        <v>-9</v>
      </c>
      <c r="J7" s="1">
        <v>0</v>
      </c>
    </row>
    <row r="8" spans="1:10" ht="12.75">
      <c r="A8" s="1" t="s">
        <v>233</v>
      </c>
      <c r="B8" s="1">
        <v>20</v>
      </c>
      <c r="C8" s="3">
        <v>60</v>
      </c>
      <c r="D8" s="1">
        <v>267.8</v>
      </c>
      <c r="E8" s="1">
        <v>287</v>
      </c>
      <c r="F8" s="1">
        <v>1.4</v>
      </c>
      <c r="G8" s="1">
        <v>16800</v>
      </c>
      <c r="H8" s="1">
        <v>0</v>
      </c>
      <c r="I8" s="1">
        <v>-11</v>
      </c>
      <c r="J8" s="1">
        <v>0</v>
      </c>
    </row>
    <row r="9" spans="1:10" ht="12.75">
      <c r="A9" s="1" t="s">
        <v>234</v>
      </c>
      <c r="B9" s="1">
        <v>20</v>
      </c>
      <c r="C9" s="3">
        <v>60</v>
      </c>
      <c r="D9" s="1">
        <v>267.8</v>
      </c>
      <c r="E9" s="1">
        <v>287</v>
      </c>
      <c r="F9" s="1">
        <v>1.4</v>
      </c>
      <c r="G9" s="1">
        <v>16800</v>
      </c>
      <c r="H9" s="1">
        <v>0</v>
      </c>
      <c r="I9" s="1">
        <v>-13</v>
      </c>
      <c r="J9" s="1">
        <v>0</v>
      </c>
    </row>
    <row r="10" spans="1:10" ht="12.75">
      <c r="A10" s="1" t="s">
        <v>235</v>
      </c>
      <c r="B10" s="1">
        <v>20</v>
      </c>
      <c r="C10" s="3">
        <v>60</v>
      </c>
      <c r="D10" s="1">
        <v>267.8</v>
      </c>
      <c r="E10" s="1">
        <v>287</v>
      </c>
      <c r="F10" s="1">
        <v>1.4</v>
      </c>
      <c r="G10" s="1">
        <v>16800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-126900</v>
      </c>
      <c r="F15" s="2">
        <v>130.8</v>
      </c>
      <c r="G15" s="2">
        <v>-71600</v>
      </c>
      <c r="H15" s="2">
        <v>-1274</v>
      </c>
      <c r="I15" s="2">
        <v>442700</v>
      </c>
      <c r="J15" s="2">
        <v>1184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-128300</v>
      </c>
      <c r="F16" s="2">
        <v>-95.21</v>
      </c>
      <c r="G16" s="2">
        <v>187900</v>
      </c>
      <c r="H16" s="2">
        <v>-1598</v>
      </c>
      <c r="I16" s="2">
        <v>-606100</v>
      </c>
      <c r="J16" s="2">
        <v>8633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-148100</v>
      </c>
      <c r="F17" s="2">
        <v>415.9</v>
      </c>
      <c r="G17" s="2">
        <v>384900</v>
      </c>
      <c r="H17" s="2">
        <v>4698</v>
      </c>
      <c r="I17" s="2">
        <v>-604800</v>
      </c>
      <c r="J17" s="2">
        <v>-7863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-190600</v>
      </c>
      <c r="F18" s="2">
        <v>376.2</v>
      </c>
      <c r="G18" s="2">
        <v>648200</v>
      </c>
      <c r="H18" s="2">
        <v>1373</v>
      </c>
      <c r="I18" s="2">
        <v>-346200</v>
      </c>
      <c r="J18" s="2">
        <v>-5349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-277100</v>
      </c>
      <c r="F19" s="2">
        <v>82.65</v>
      </c>
      <c r="G19" s="2">
        <v>1022000</v>
      </c>
      <c r="H19" s="2">
        <v>-1022</v>
      </c>
      <c r="I19" s="2">
        <v>-500800</v>
      </c>
      <c r="J19" s="2">
        <v>1671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-398700</v>
      </c>
      <c r="F20" s="2">
        <v>28.7</v>
      </c>
      <c r="G20" s="2">
        <v>1442000</v>
      </c>
      <c r="H20" s="2">
        <v>-342.1</v>
      </c>
      <c r="I20" s="2">
        <v>870400</v>
      </c>
      <c r="J20" s="2">
        <v>3001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-548300</v>
      </c>
      <c r="F21" s="2">
        <v>-1522</v>
      </c>
      <c r="G21" s="2">
        <v>1945000</v>
      </c>
      <c r="H21" s="2">
        <v>-24630</v>
      </c>
      <c r="I21" s="2">
        <v>3268000</v>
      </c>
      <c r="J21" s="2">
        <v>41160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-791900</v>
      </c>
      <c r="F22" s="2">
        <v>-49.59</v>
      </c>
      <c r="G22" s="2">
        <v>2548000</v>
      </c>
      <c r="H22" s="2">
        <v>32.92</v>
      </c>
      <c r="I22" s="2">
        <v>5043000</v>
      </c>
      <c r="J22" s="2">
        <v>2124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-7.300907515040278</v>
      </c>
      <c r="B27" s="4">
        <f>-G15/E15</f>
        <v>-0.5642237982663515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-0.003204439670605084</v>
      </c>
      <c r="G27" s="5">
        <f aca="true" t="shared" si="2" ref="G27:G34">-E15/(G3*C27)</f>
        <v>0.00567937701396348</v>
      </c>
      <c r="H27" s="5">
        <f>-I15/(G3*C27*D27)</f>
        <v>-0.0003302154195011338</v>
      </c>
      <c r="I27" s="4">
        <f aca="true" t="shared" si="3" ref="I27:I34">-I15/G15</f>
        <v>6.182960893854749</v>
      </c>
    </row>
    <row r="28" spans="1:9" ht="12.75">
      <c r="A28" s="3">
        <f aca="true" t="shared" si="4" ref="A28:A34">G16/9807</f>
        <v>19.159783827878048</v>
      </c>
      <c r="B28" s="4">
        <f aca="true" t="shared" si="5" ref="B28:B34">-G16/E16</f>
        <v>1.4645362431800468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0.008409416398138202</v>
      </c>
      <c r="G28" s="5">
        <f t="shared" si="2"/>
        <v>0.00574203365556749</v>
      </c>
      <c r="H28" s="5">
        <f aca="true" t="shared" si="6" ref="H28:H34">-I16/(G4*C28*D28)</f>
        <v>0.00045209750566893423</v>
      </c>
      <c r="I28" s="4">
        <f t="shared" si="3"/>
        <v>3.225651942522618</v>
      </c>
    </row>
    <row r="29" spans="1:9" ht="12.75">
      <c r="A29" s="3">
        <f t="shared" si="4"/>
        <v>39.24747629244417</v>
      </c>
      <c r="B29" s="4">
        <f t="shared" si="5"/>
        <v>2.598919648885888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0.01722610096670247</v>
      </c>
      <c r="G29" s="5">
        <f t="shared" si="2"/>
        <v>0.006628177586824204</v>
      </c>
      <c r="H29" s="5">
        <f t="shared" si="6"/>
        <v>0.0004511278195488722</v>
      </c>
      <c r="I29" s="4">
        <f t="shared" si="3"/>
        <v>1.5713172252533125</v>
      </c>
    </row>
    <row r="30" spans="1:9" ht="12.75">
      <c r="A30" s="3">
        <f t="shared" si="4"/>
        <v>66.0956459671663</v>
      </c>
      <c r="B30" s="8">
        <f t="shared" si="5"/>
        <v>3.4008394543546694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0.029010025062656642</v>
      </c>
      <c r="G30" s="5">
        <f t="shared" si="2"/>
        <v>0.008530254206945937</v>
      </c>
      <c r="H30" s="5">
        <f t="shared" si="6"/>
        <v>0.000258234872896527</v>
      </c>
      <c r="I30" s="4">
        <f t="shared" si="3"/>
        <v>0.5340944153039185</v>
      </c>
    </row>
    <row r="31" spans="1:9" ht="12.75">
      <c r="A31" s="3">
        <f t="shared" si="4"/>
        <v>104.21127765881513</v>
      </c>
      <c r="B31" s="7">
        <f t="shared" si="5"/>
        <v>3.688199206062793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0.045739348370927316</v>
      </c>
      <c r="G31" s="5">
        <f t="shared" si="2"/>
        <v>0.012401539563193698</v>
      </c>
      <c r="H31" s="5">
        <f t="shared" si="6"/>
        <v>0.0003735529299439074</v>
      </c>
      <c r="I31" s="4">
        <f t="shared" si="3"/>
        <v>0.4900195694716243</v>
      </c>
    </row>
    <row r="32" spans="1:9" ht="12.75">
      <c r="A32" s="3">
        <f t="shared" si="4"/>
        <v>147.0378301213419</v>
      </c>
      <c r="B32" s="8">
        <f t="shared" si="5"/>
        <v>3.616754451968899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0.06453634085213032</v>
      </c>
      <c r="G32" s="5">
        <f t="shared" si="2"/>
        <v>0.017843716433942</v>
      </c>
      <c r="H32" s="5">
        <f t="shared" si="6"/>
        <v>-0.0006492421530015515</v>
      </c>
      <c r="I32" s="4">
        <f t="shared" si="3"/>
        <v>-0.6036061026352288</v>
      </c>
    </row>
    <row r="33" spans="1:9" ht="12.75">
      <c r="A33" s="3">
        <f t="shared" si="4"/>
        <v>198.32772509432039</v>
      </c>
      <c r="B33" s="4">
        <f t="shared" si="5"/>
        <v>3.547328105051979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0.08704797708557108</v>
      </c>
      <c r="G33" s="5">
        <f t="shared" si="2"/>
        <v>0.024539026136770496</v>
      </c>
      <c r="H33" s="5">
        <f t="shared" si="6"/>
        <v>-0.002437641723356009</v>
      </c>
      <c r="I33" s="4">
        <f t="shared" si="3"/>
        <v>-1.6802056555269922</v>
      </c>
    </row>
    <row r="34" spans="1:9" ht="12.75">
      <c r="A34" s="3">
        <f t="shared" si="4"/>
        <v>259.8144182726624</v>
      </c>
      <c r="B34" s="4">
        <f t="shared" si="5"/>
        <v>3.2175779770173003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0.11403508771929824</v>
      </c>
      <c r="G34" s="5">
        <f t="shared" si="2"/>
        <v>0.03544128177586824</v>
      </c>
      <c r="H34" s="5">
        <f t="shared" si="6"/>
        <v>-0.0037616362334407447</v>
      </c>
      <c r="I34" s="4">
        <f t="shared" si="3"/>
        <v>-1.9791993720565149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0.00037535377559545134</v>
      </c>
      <c r="G37" s="15">
        <f>INDEX(LINEST(G27:G34,$E27:$E34^{1,2}),1)</f>
        <v>0.00020840925655976668</v>
      </c>
      <c r="H37" s="15">
        <f>INDEX(LINEST(H27:H34,$E27:$E34^{1,2}),1)</f>
        <v>-4.9394496729351724E-05</v>
      </c>
    </row>
    <row r="38" spans="5:8" ht="12.75">
      <c r="E38" s="1" t="s">
        <v>282</v>
      </c>
      <c r="F38" s="15">
        <f>INDEX(LINEST(F27:F34,$E27:$E34^{1,2}),2)</f>
        <v>0.002164158269824218</v>
      </c>
      <c r="G38" s="15">
        <f>INDEX(LINEST(G27:G34,$E27:$E34^{1,2}),2)</f>
        <v>-0.0013117135952125203</v>
      </c>
      <c r="H38" s="15">
        <f>INDEX(LINEST(H27:H34,$E27:$E34^{1,2}),2)</f>
        <v>0.0005423688899118545</v>
      </c>
    </row>
    <row r="39" spans="5:8" ht="12.75">
      <c r="E39" s="1" t="s">
        <v>283</v>
      </c>
      <c r="F39" s="15">
        <f>INDEX(LINEST(F27:F34,$E27:$E34^{1,2}),3)</f>
        <v>-0.0038683549861047092</v>
      </c>
      <c r="G39" s="15">
        <f>INDEX(LINEST(G27:G34,$E27:$E34^{1,2}),3)</f>
        <v>0.007379597750754436</v>
      </c>
      <c r="H39" s="15">
        <f>INDEX(LINEST(H27:H34,$E27:$E34^{1,2}),3)</f>
        <v>-0.0008458841974550886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6" customWidth="1"/>
    <col min="2" max="16384" width="11.7109375" style="13" customWidth="1"/>
  </cols>
  <sheetData>
    <row r="1" spans="1:17" s="3" customFormat="1" ht="12.75">
      <c r="A1" s="14" t="s">
        <v>195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</row>
    <row r="2" spans="1:17" ht="12.75">
      <c r="A2" s="6">
        <v>0.3</v>
      </c>
      <c r="B2" s="18">
        <f>'0.3'!$H$37*'C-P'!B$1*'C-P'!B$1+'0.3'!$H$38*'C-P'!B$1+'0.3'!$H$39</f>
        <v>-0.014701753469932142</v>
      </c>
      <c r="C2" s="18">
        <f>'0.3'!$H$37*'C-P'!C$1*'C-P'!C$1+'0.3'!$H$38*'C-P'!C$1+'0.3'!$H$39</f>
        <v>-0.013846656156031863</v>
      </c>
      <c r="D2" s="18">
        <f>'0.3'!$H$37*'C-P'!D$1*'C-P'!D$1+'0.3'!$H$38*'C-P'!D$1+'0.3'!$H$39</f>
        <v>-0.01300428865979844</v>
      </c>
      <c r="E2" s="18">
        <f>'0.3'!$H$37*'C-P'!E$1*'C-P'!E$1+'0.3'!$H$38*'C-P'!E$1+'0.3'!$H$39</f>
        <v>-0.012174650981231874</v>
      </c>
      <c r="F2" s="18">
        <f>'0.3'!$H$37*'C-P'!F$1*'C-P'!F$1+'0.3'!$H$38*'C-P'!F$1+'0.3'!$H$39</f>
        <v>-0.011357743120332161</v>
      </c>
      <c r="G2" s="18">
        <f>'0.3'!$H$37*'C-P'!G$1*'C-P'!G$1+'0.3'!$H$38*'C-P'!G$1+'0.3'!$H$39</f>
        <v>-0.010553565077099302</v>
      </c>
      <c r="H2" s="18">
        <f>'0.3'!$H$37*'C-P'!H$1*'C-P'!H$1+'0.3'!$H$38*'C-P'!H$1+'0.3'!$H$39</f>
        <v>-0.009762116851533298</v>
      </c>
      <c r="I2" s="18">
        <f>'0.3'!$H$37*'C-P'!I$1*'C-P'!I$1+'0.3'!$H$38*'C-P'!I$1+'0.3'!$H$39</f>
        <v>-0.00898339844363415</v>
      </c>
      <c r="J2" s="18">
        <f>'0.3'!$H$37*'C-P'!J$1*'C-P'!J$1+'0.3'!$H$38*'C-P'!J$1+'0.3'!$H$39</f>
        <v>-0.008217409853401855</v>
      </c>
      <c r="K2" s="18">
        <f>'0.3'!$H$37*'C-P'!K$1*'C-P'!K$1+'0.3'!$H$38*'C-P'!K$1+'0.3'!$H$39</f>
        <v>-0.007464151080836416</v>
      </c>
      <c r="L2" s="18">
        <f>'0.3'!$H$37*'C-P'!L$1*'C-P'!L$1+'0.3'!$H$38*'C-P'!L$1+'0.3'!$H$39</f>
        <v>-0.006723622125937833</v>
      </c>
      <c r="M2" s="18">
        <f>'0.3'!$H$37*'C-P'!M$1*'C-P'!M$1+'0.3'!$H$38*'C-P'!M$1+'0.3'!$H$39</f>
        <v>-0.005995822988706103</v>
      </c>
      <c r="N2" s="18">
        <f>'0.3'!$H$37*'C-P'!N$1*'C-P'!N$1+'0.3'!$H$38*'C-P'!N$1+'0.3'!$H$39</f>
        <v>-0.005280753669141228</v>
      </c>
      <c r="O2" s="18">
        <f>'0.3'!$H$37*'C-P'!O$1*'C-P'!O$1+'0.3'!$H$38*'C-P'!O$1+'0.3'!$H$39</f>
        <v>-0.004578414167243208</v>
      </c>
      <c r="P2" s="18">
        <f>'0.3'!$H$37*'C-P'!P$1*'C-P'!P$1+'0.3'!$H$38*'C-P'!P$1+'0.3'!$H$39</f>
        <v>-0.0038888044830120427</v>
      </c>
      <c r="Q2" s="18">
        <f>'0.3'!$H$37*'C-P'!Q$1*'C-P'!Q$1+'0.3'!$H$38*'C-P'!Q$1+'0.3'!$H$39</f>
        <v>-0.003211924616447733</v>
      </c>
    </row>
    <row r="3" spans="1:17" ht="12.75">
      <c r="A3" s="6">
        <v>0.6</v>
      </c>
      <c r="B3" s="18">
        <f>'0.6'!$H$37*'C-P'!B$1*'C-P'!B$1+'0.6'!$H$38*'C-P'!B$1+'0.6'!$H$39</f>
        <v>-0.013111610752201002</v>
      </c>
      <c r="C3" s="18">
        <f>'0.6'!$H$37*'C-P'!C$1*'C-P'!C$1+'0.6'!$H$38*'C-P'!C$1+'0.6'!$H$39</f>
        <v>-0.012271519048063296</v>
      </c>
      <c r="D3" s="18">
        <f>'0.6'!$H$37*'C-P'!D$1*'C-P'!D$1+'0.6'!$H$38*'C-P'!D$1+'0.6'!$H$39</f>
        <v>-0.01141303577971732</v>
      </c>
      <c r="E3" s="18">
        <f>'0.6'!$H$37*'C-P'!E$1*'C-P'!E$1+'0.6'!$H$38*'C-P'!E$1+'0.6'!$H$39</f>
        <v>-0.010536160947163076</v>
      </c>
      <c r="F3" s="18">
        <f>'0.6'!$H$37*'C-P'!F$1*'C-P'!F$1+'0.6'!$H$38*'C-P'!F$1+'0.6'!$H$39</f>
        <v>-0.009640894550400564</v>
      </c>
      <c r="G3" s="18">
        <f>'0.6'!$H$37*'C-P'!G$1*'C-P'!G$1+'0.6'!$H$38*'C-P'!G$1+'0.6'!$H$39</f>
        <v>-0.008727236589429784</v>
      </c>
      <c r="H3" s="18">
        <f>'0.6'!$H$37*'C-P'!H$1*'C-P'!H$1+'0.6'!$H$38*'C-P'!H$1+'0.6'!$H$39</f>
        <v>-0.007795187064250734</v>
      </c>
      <c r="I3" s="18">
        <f>'0.6'!$H$37*'C-P'!I$1*'C-P'!I$1+'0.6'!$H$38*'C-P'!I$1+'0.6'!$H$39</f>
        <v>-0.006844745974863418</v>
      </c>
      <c r="J3" s="18">
        <f>'0.6'!$H$37*'C-P'!J$1*'C-P'!J$1+'0.6'!$H$38*'C-P'!J$1+'0.6'!$H$39</f>
        <v>-0.005875913321267831</v>
      </c>
      <c r="K3" s="18">
        <f>'0.6'!$H$37*'C-P'!K$1*'C-P'!K$1+'0.6'!$H$38*'C-P'!K$1+'0.6'!$H$39</f>
        <v>-0.004888689103463975</v>
      </c>
      <c r="L3" s="18">
        <f>'0.6'!$H$37*'C-P'!L$1*'C-P'!L$1+'0.6'!$H$38*'C-P'!L$1+'0.6'!$H$39</f>
        <v>-0.0038830733214518538</v>
      </c>
      <c r="M3" s="18">
        <f>'0.6'!$H$37*'C-P'!M$1*'C-P'!M$1+'0.6'!$H$38*'C-P'!M$1+'0.6'!$H$39</f>
        <v>-0.0028590659752314607</v>
      </c>
      <c r="N3" s="18">
        <f>'0.6'!$H$37*'C-P'!N$1*'C-P'!N$1+'0.6'!$H$38*'C-P'!N$1+'0.6'!$H$39</f>
        <v>-0.0018166670648028013</v>
      </c>
      <c r="O3" s="18">
        <f>'0.6'!$H$37*'C-P'!O$1*'C-P'!O$1+'0.6'!$H$38*'C-P'!O$1+'0.6'!$H$39</f>
        <v>-0.0007558765901658718</v>
      </c>
      <c r="P3" s="18">
        <f>'0.6'!$H$37*'C-P'!P$1*'C-P'!P$1+'0.6'!$H$38*'C-P'!P$1+'0.6'!$H$39</f>
        <v>0.000323305448679324</v>
      </c>
      <c r="Q3" s="18">
        <f>'0.6'!$H$37*'C-P'!Q$1*'C-P'!Q$1+'0.6'!$H$38*'C-P'!Q$1+'0.6'!$H$39</f>
        <v>0.0014208790517327898</v>
      </c>
    </row>
    <row r="4" spans="1:17" ht="12.75">
      <c r="A4" s="6">
        <v>0.9</v>
      </c>
      <c r="B4" s="18">
        <f>'0.9'!$H$37*'C-P'!B$1*'C-P'!B$1+'0.9'!$H$38*'C-P'!B$1+'0.9'!$H$39</f>
        <v>-0.01611047128369659</v>
      </c>
      <c r="C4" s="18">
        <f>'0.9'!$H$37*'C-P'!C$1*'C-P'!C$1+'0.9'!$H$38*'C-P'!C$1+'0.9'!$H$39</f>
        <v>-0.0147159493788989</v>
      </c>
      <c r="D4" s="18">
        <f>'0.9'!$H$37*'C-P'!D$1*'C-P'!D$1+'0.9'!$H$38*'C-P'!D$1+'0.9'!$H$39</f>
        <v>-0.013345709219454445</v>
      </c>
      <c r="E4" s="18">
        <f>'0.9'!$H$37*'C-P'!E$1*'C-P'!E$1+'0.9'!$H$38*'C-P'!E$1+'0.9'!$H$39</f>
        <v>-0.011999750805363224</v>
      </c>
      <c r="F4" s="18">
        <f>'0.9'!$H$37*'C-P'!F$1*'C-P'!F$1+'0.9'!$H$38*'C-P'!F$1+'0.9'!$H$39</f>
        <v>-0.010678074136625235</v>
      </c>
      <c r="G4" s="18">
        <f>'0.9'!$H$37*'C-P'!G$1*'C-P'!G$1+'0.9'!$H$38*'C-P'!G$1+'0.9'!$H$39</f>
        <v>-0.009380679213240484</v>
      </c>
      <c r="H4" s="18">
        <f>'0.9'!$H$37*'C-P'!H$1*'C-P'!H$1+'0.9'!$H$38*'C-P'!H$1+'0.9'!$H$39</f>
        <v>-0.008107566035208963</v>
      </c>
      <c r="I4" s="18">
        <f>'0.9'!$H$37*'C-P'!I$1*'C-P'!I$1+'0.9'!$H$38*'C-P'!I$1+'0.9'!$H$39</f>
        <v>-0.00685873460253068</v>
      </c>
      <c r="J4" s="18">
        <f>'0.9'!$H$37*'C-P'!J$1*'C-P'!J$1+'0.9'!$H$38*'C-P'!J$1+'0.9'!$H$39</f>
        <v>-0.005634184915205629</v>
      </c>
      <c r="K4" s="18">
        <f>'0.9'!$H$37*'C-P'!K$1*'C-P'!K$1+'0.9'!$H$38*'C-P'!K$1+'0.9'!$H$39</f>
        <v>-0.0044339169732338125</v>
      </c>
      <c r="L4" s="18">
        <f>'0.9'!$H$37*'C-P'!L$1*'C-P'!L$1+'0.9'!$H$38*'C-P'!L$1+'0.9'!$H$39</f>
        <v>-0.0032579307766152314</v>
      </c>
      <c r="M4" s="18">
        <f>'0.9'!$H$37*'C-P'!M$1*'C-P'!M$1+'0.9'!$H$38*'C-P'!M$1+'0.9'!$H$39</f>
        <v>-0.0021062263253498834</v>
      </c>
      <c r="N4" s="18">
        <f>'0.9'!$H$37*'C-P'!N$1*'C-P'!N$1+'0.9'!$H$38*'C-P'!N$1+'0.9'!$H$39</f>
        <v>-0.0009788036194377705</v>
      </c>
      <c r="O4" s="18">
        <f>'0.9'!$H$37*'C-P'!O$1*'C-P'!O$1+'0.9'!$H$38*'C-P'!O$1+'0.9'!$H$39</f>
        <v>0.00012433734112110573</v>
      </c>
      <c r="P4" s="18">
        <f>'0.9'!$H$37*'C-P'!P$1*'C-P'!P$1+'0.9'!$H$38*'C-P'!P$1+'0.9'!$H$39</f>
        <v>0.0012031965563267487</v>
      </c>
      <c r="Q4" s="18">
        <f>'0.9'!$H$37*'C-P'!Q$1*'C-P'!Q$1+'0.9'!$H$38*'C-P'!Q$1+'0.9'!$H$39</f>
        <v>0.0022577740261791636</v>
      </c>
    </row>
    <row r="5" spans="1:17" ht="12.75">
      <c r="A5" s="6">
        <v>1.2</v>
      </c>
      <c r="B5" s="18">
        <f>'1.2'!$H$37*'C-P'!B$1*'C-P'!B$1+'1.2'!$H$38*'C-P'!B$1+'1.2'!$H$39</f>
        <v>-0.01905290340726506</v>
      </c>
      <c r="C5" s="18">
        <f>'1.2'!$H$37*'C-P'!C$1*'C-P'!C$1+'1.2'!$H$38*'C-P'!C$1+'1.2'!$H$39</f>
        <v>-0.01852254380406458</v>
      </c>
      <c r="D5" s="18">
        <f>'1.2'!$H$37*'C-P'!D$1*'C-P'!D$1+'1.2'!$H$38*'C-P'!D$1+'1.2'!$H$39</f>
        <v>-0.018052841023952406</v>
      </c>
      <c r="E5" s="18">
        <f>'1.2'!$H$37*'C-P'!E$1*'C-P'!E$1+'1.2'!$H$38*'C-P'!E$1+'1.2'!$H$39</f>
        <v>-0.017643795066928536</v>
      </c>
      <c r="F5" s="18">
        <f>'1.2'!$H$37*'C-P'!F$1*'C-P'!F$1+'1.2'!$H$38*'C-P'!F$1+'1.2'!$H$39</f>
        <v>-0.01729540593299297</v>
      </c>
      <c r="G5" s="18">
        <f>'1.2'!$H$37*'C-P'!G$1*'C-P'!G$1+'1.2'!$H$38*'C-P'!G$1+'1.2'!$H$39</f>
        <v>-0.017007673622145714</v>
      </c>
      <c r="H5" s="18">
        <f>'1.2'!$H$37*'C-P'!H$1*'C-P'!H$1+'1.2'!$H$38*'C-P'!H$1+'1.2'!$H$39</f>
        <v>-0.016780598134386763</v>
      </c>
      <c r="I5" s="18">
        <f>'1.2'!$H$37*'C-P'!I$1*'C-P'!I$1+'1.2'!$H$38*'C-P'!I$1+'1.2'!$H$39</f>
        <v>-0.01661417946971612</v>
      </c>
      <c r="J5" s="18">
        <f>'1.2'!$H$37*'C-P'!J$1*'C-P'!J$1+'1.2'!$H$38*'C-P'!J$1+'1.2'!$H$39</f>
        <v>-0.01650841762813378</v>
      </c>
      <c r="K5" s="18">
        <f>'1.2'!$H$37*'C-P'!K$1*'C-P'!K$1+'1.2'!$H$38*'C-P'!K$1+'1.2'!$H$39</f>
        <v>-0.016463312609639742</v>
      </c>
      <c r="L5" s="18">
        <f>'1.2'!$H$37*'C-P'!L$1*'C-P'!L$1+'1.2'!$H$38*'C-P'!L$1+'1.2'!$H$39</f>
        <v>-0.016478864414234018</v>
      </c>
      <c r="M5" s="18">
        <f>'1.2'!$H$37*'C-P'!M$1*'C-P'!M$1+'1.2'!$H$38*'C-P'!M$1+'1.2'!$H$39</f>
        <v>-0.016555073041916595</v>
      </c>
      <c r="N5" s="18">
        <f>'1.2'!$H$37*'C-P'!N$1*'C-P'!N$1+'1.2'!$H$38*'C-P'!N$1+'1.2'!$H$39</f>
        <v>-0.016691938492687478</v>
      </c>
      <c r="O5" s="18">
        <f>'1.2'!$H$37*'C-P'!O$1*'C-P'!O$1+'1.2'!$H$38*'C-P'!O$1+'1.2'!$H$39</f>
        <v>-0.01688946076654667</v>
      </c>
      <c r="P5" s="18">
        <f>'1.2'!$H$37*'C-P'!P$1*'C-P'!P$1+'1.2'!$H$38*'C-P'!P$1+'1.2'!$H$39</f>
        <v>-0.017147639863494164</v>
      </c>
      <c r="Q5" s="18">
        <f>'1.2'!$H$37*'C-P'!Q$1*'C-P'!Q$1+'1.2'!$H$38*'C-P'!Q$1+'1.2'!$H$39</f>
        <v>-0.017466475783529965</v>
      </c>
    </row>
    <row r="6" spans="1:17" ht="12.75">
      <c r="A6" s="6">
        <v>1.5</v>
      </c>
      <c r="B6" s="18">
        <f>'1.5'!$H$37*'C-P'!B$1*'C-P'!B$1+'1.5'!$H$38*'C-P'!B$1+'1.5'!$H$39</f>
        <v>-0.013510403740547202</v>
      </c>
      <c r="C6" s="18">
        <f>'1.5'!$H$37*'C-P'!C$1*'C-P'!C$1+'1.5'!$H$38*'C-P'!C$1+'1.5'!$H$39</f>
        <v>-0.012789400322587227</v>
      </c>
      <c r="D6" s="18">
        <f>'1.5'!$H$37*'C-P'!D$1*'C-P'!D$1+'1.5'!$H$38*'C-P'!D$1+'1.5'!$H$39</f>
        <v>-0.01222052558717667</v>
      </c>
      <c r="E6" s="18">
        <f>'1.5'!$H$37*'C-P'!E$1*'C-P'!E$1+'1.5'!$H$38*'C-P'!E$1+'1.5'!$H$39</f>
        <v>-0.011803779534315531</v>
      </c>
      <c r="F6" s="18">
        <f>'1.5'!$H$37*'C-P'!F$1*'C-P'!F$1+'1.5'!$H$38*'C-P'!F$1+'1.5'!$H$39</f>
        <v>-0.011539162164003811</v>
      </c>
      <c r="G6" s="18">
        <f>'1.5'!$H$37*'C-P'!G$1*'C-P'!G$1+'1.5'!$H$38*'C-P'!G$1+'1.5'!$H$39</f>
        <v>-0.01142667347624151</v>
      </c>
      <c r="H6" s="18">
        <f>'1.5'!$H$37*'C-P'!H$1*'C-P'!H$1+'1.5'!$H$38*'C-P'!H$1+'1.5'!$H$39</f>
        <v>-0.011466313471028628</v>
      </c>
      <c r="I6" s="18">
        <f>'1.5'!$H$37*'C-P'!I$1*'C-P'!I$1+'1.5'!$H$38*'C-P'!I$1+'1.5'!$H$39</f>
        <v>-0.011658082148365164</v>
      </c>
      <c r="J6" s="18">
        <f>'1.5'!$H$37*'C-P'!J$1*'C-P'!J$1+'1.5'!$H$38*'C-P'!J$1+'1.5'!$H$39</f>
        <v>-0.01200197950825112</v>
      </c>
      <c r="K6" s="18">
        <f>'1.5'!$H$37*'C-P'!K$1*'C-P'!K$1+'1.5'!$H$38*'C-P'!K$1+'1.5'!$H$39</f>
        <v>-0.012498005550686492</v>
      </c>
      <c r="L6" s="18">
        <f>'1.5'!$H$37*'C-P'!L$1*'C-P'!L$1+'1.5'!$H$38*'C-P'!L$1+'1.5'!$H$39</f>
        <v>-0.013146160275671287</v>
      </c>
      <c r="M6" s="18">
        <f>'1.5'!$H$37*'C-P'!M$1*'C-P'!M$1+'1.5'!$H$38*'C-P'!M$1+'1.5'!$H$39</f>
        <v>-0.013946443683205497</v>
      </c>
      <c r="N6" s="18">
        <f>'1.5'!$H$37*'C-P'!N$1*'C-P'!N$1+'1.5'!$H$38*'C-P'!N$1+'1.5'!$H$39</f>
        <v>-0.014898855773289126</v>
      </c>
      <c r="O6" s="18">
        <f>'1.5'!$H$37*'C-P'!O$1*'C-P'!O$1+'1.5'!$H$38*'C-P'!O$1+'1.5'!$H$39</f>
        <v>-0.016003396545922175</v>
      </c>
      <c r="P6" s="18">
        <f>'1.5'!$H$37*'C-P'!P$1*'C-P'!P$1+'1.5'!$H$38*'C-P'!P$1+'1.5'!$H$39</f>
        <v>-0.01726006600110464</v>
      </c>
      <c r="Q6" s="18">
        <f>'1.5'!$H$37*'C-P'!Q$1*'C-P'!Q$1+'1.5'!$H$38*'C-P'!Q$1+'1.5'!$H$39</f>
        <v>-0.01866886413883653</v>
      </c>
    </row>
    <row r="7" spans="1:17" ht="12.75">
      <c r="A7" s="6">
        <v>2</v>
      </c>
      <c r="B7" s="18">
        <f>'2.0'!$H$37*'C-P'!B$1*'C-P'!B$1+'2.0'!$H$38*'C-P'!B$1+'2.0'!$H$39</f>
        <v>-0.006594779256838886</v>
      </c>
      <c r="C7" s="18">
        <f>'2.0'!$H$37*'C-P'!C$1*'C-P'!C$1+'2.0'!$H$38*'C-P'!C$1+'2.0'!$H$39</f>
        <v>-0.006539171867287142</v>
      </c>
      <c r="D7" s="18">
        <f>'2.0'!$H$37*'C-P'!D$1*'C-P'!D$1+'2.0'!$H$38*'C-P'!D$1+'2.0'!$H$39</f>
        <v>-0.006619792354819072</v>
      </c>
      <c r="E7" s="18">
        <f>'2.0'!$H$37*'C-P'!E$1*'C-P'!E$1+'2.0'!$H$38*'C-P'!E$1+'2.0'!$H$39</f>
        <v>-0.006836640719434674</v>
      </c>
      <c r="F7" s="18">
        <f>'2.0'!$H$37*'C-P'!F$1*'C-P'!F$1+'2.0'!$H$38*'C-P'!F$1+'2.0'!$H$39</f>
        <v>-0.007189716961133949</v>
      </c>
      <c r="G7" s="18">
        <f>'2.0'!$H$37*'C-P'!G$1*'C-P'!G$1+'2.0'!$H$38*'C-P'!G$1+'2.0'!$H$39</f>
        <v>-0.007679021079916896</v>
      </c>
      <c r="H7" s="18">
        <f>'2.0'!$H$37*'C-P'!H$1*'C-P'!H$1+'2.0'!$H$38*'C-P'!H$1+'2.0'!$H$39</f>
        <v>-0.008304553075783518</v>
      </c>
      <c r="I7" s="18">
        <f>'2.0'!$H$37*'C-P'!I$1*'C-P'!I$1+'2.0'!$H$38*'C-P'!I$1+'2.0'!$H$39</f>
        <v>-0.00906631294873381</v>
      </c>
      <c r="J7" s="18">
        <f>'2.0'!$H$37*'C-P'!J$1*'C-P'!J$1+'2.0'!$H$38*'C-P'!J$1+'2.0'!$H$39</f>
        <v>-0.009964300698767779</v>
      </c>
      <c r="K7" s="18">
        <f>'2.0'!$H$37*'C-P'!K$1*'C-P'!K$1+'2.0'!$H$38*'C-P'!K$1+'2.0'!$H$39</f>
        <v>-0.010998516325885417</v>
      </c>
      <c r="L7" s="18">
        <f>'2.0'!$H$37*'C-P'!L$1*'C-P'!L$1+'2.0'!$H$38*'C-P'!L$1+'2.0'!$H$39</f>
        <v>-0.012168959830086729</v>
      </c>
      <c r="M7" s="18">
        <f>'2.0'!$H$37*'C-P'!M$1*'C-P'!M$1+'2.0'!$H$38*'C-P'!M$1+'2.0'!$H$39</f>
        <v>-0.013475631211371714</v>
      </c>
      <c r="N7" s="18">
        <f>'2.0'!$H$37*'C-P'!N$1*'C-P'!N$1+'2.0'!$H$38*'C-P'!N$1+'2.0'!$H$39</f>
        <v>-0.014918530469740371</v>
      </c>
      <c r="O7" s="18">
        <f>'2.0'!$H$37*'C-P'!O$1*'C-P'!O$1+'2.0'!$H$38*'C-P'!O$1+'2.0'!$H$39</f>
        <v>-0.016497657605192704</v>
      </c>
      <c r="P7" s="18">
        <f>'2.0'!$H$37*'C-P'!P$1*'C-P'!P$1+'2.0'!$H$38*'C-P'!P$1+'2.0'!$H$39</f>
        <v>-0.01821301261772871</v>
      </c>
      <c r="Q7" s="18">
        <f>'2.0'!$H$37*'C-P'!Q$1*'C-P'!Q$1+'2.0'!$H$38*'C-P'!Q$1+'2.0'!$H$39</f>
        <v>-0.020064595507348383</v>
      </c>
    </row>
    <row r="8" spans="1:17" ht="12.75">
      <c r="A8" s="6">
        <v>2.5</v>
      </c>
      <c r="B8" s="18">
        <f>'2.5'!$H$37*'C-P'!B$1*'C-P'!B$1+'2.5'!$H$38*'C-P'!B$1+'2.5'!$H$39</f>
        <v>-0.0031175828251597594</v>
      </c>
      <c r="C8" s="18">
        <f>'2.5'!$H$37*'C-P'!C$1*'C-P'!C$1+'2.5'!$H$38*'C-P'!C$1+'2.5'!$H$39</f>
        <v>-0.0035687930275751906</v>
      </c>
      <c r="D8" s="18">
        <f>'2.5'!$H$37*'C-P'!D$1*'C-P'!D$1+'2.5'!$H$38*'C-P'!D$1+'2.5'!$H$39</f>
        <v>-0.004094711618571224</v>
      </c>
      <c r="E8" s="18">
        <f>'2.5'!$H$37*'C-P'!E$1*'C-P'!E$1+'2.5'!$H$38*'C-P'!E$1+'2.5'!$H$39</f>
        <v>-0.004695338598147858</v>
      </c>
      <c r="F8" s="18">
        <f>'2.5'!$H$37*'C-P'!F$1*'C-P'!F$1+'2.5'!$H$38*'C-P'!F$1+'2.5'!$H$39</f>
        <v>-0.005370673966305094</v>
      </c>
      <c r="G8" s="18">
        <f>'2.5'!$H$37*'C-P'!G$1*'C-P'!G$1+'2.5'!$H$38*'C-P'!G$1+'2.5'!$H$39</f>
        <v>-0.006120717723042932</v>
      </c>
      <c r="H8" s="18">
        <f>'2.5'!$H$37*'C-P'!H$1*'C-P'!H$1+'2.5'!$H$38*'C-P'!H$1+'2.5'!$H$39</f>
        <v>-0.006945469868361372</v>
      </c>
      <c r="I8" s="18">
        <f>'2.5'!$H$37*'C-P'!I$1*'C-P'!I$1+'2.5'!$H$38*'C-P'!I$1+'2.5'!$H$39</f>
        <v>-0.007844930402260412</v>
      </c>
      <c r="J8" s="18">
        <f>'2.5'!$H$37*'C-P'!J$1*'C-P'!J$1+'2.5'!$H$38*'C-P'!J$1+'2.5'!$H$39</f>
        <v>-0.008819099324740056</v>
      </c>
      <c r="K8" s="18">
        <f>'2.5'!$H$37*'C-P'!K$1*'C-P'!K$1+'2.5'!$H$38*'C-P'!K$1+'2.5'!$H$39</f>
        <v>-0.0098679766358003</v>
      </c>
      <c r="L8" s="18">
        <f>'2.5'!$H$37*'C-P'!L$1*'C-P'!L$1+'2.5'!$H$38*'C-P'!L$1+'2.5'!$H$39</f>
        <v>-0.010991562335441145</v>
      </c>
      <c r="M8" s="18">
        <f>'2.5'!$H$37*'C-P'!M$1*'C-P'!M$1+'2.5'!$H$38*'C-P'!M$1+'2.5'!$H$39</f>
        <v>-0.012189856423662595</v>
      </c>
      <c r="N8" s="18">
        <f>'2.5'!$H$37*'C-P'!N$1*'C-P'!N$1+'2.5'!$H$38*'C-P'!N$1+'2.5'!$H$39</f>
        <v>-0.013462858900464645</v>
      </c>
      <c r="O8" s="18">
        <f>'2.5'!$H$37*'C-P'!O$1*'C-P'!O$1+'2.5'!$H$38*'C-P'!O$1+'2.5'!$H$39</f>
        <v>-0.014810569765847296</v>
      </c>
      <c r="P8" s="18">
        <f>'2.5'!$H$37*'C-P'!P$1*'C-P'!P$1+'2.5'!$H$38*'C-P'!P$1+'2.5'!$H$39</f>
        <v>-0.01623298901981055</v>
      </c>
      <c r="Q8" s="18">
        <f>'2.5'!$H$37*'C-P'!Q$1*'C-P'!Q$1+'2.5'!$H$38*'C-P'!Q$1+'2.5'!$H$39</f>
        <v>-0.017730116662354405</v>
      </c>
    </row>
    <row r="9" spans="1:17" ht="12.75">
      <c r="A9" s="6">
        <v>3</v>
      </c>
      <c r="B9" s="18">
        <f>3!$H$37*'C-P'!B$1*'C-P'!B$1+3!$H$38*'C-P'!B$1+3!$H$39</f>
        <v>-0.0015880031689905233</v>
      </c>
      <c r="C9" s="18">
        <f>3!$H$37*'C-P'!C$1*'C-P'!C$1+3!$H$38*'C-P'!C$1+3!$H$39</f>
        <v>-0.0021826528497587393</v>
      </c>
      <c r="D9" s="18">
        <f>3!$H$37*'C-P'!D$1*'C-P'!D$1+3!$H$38*'C-P'!D$1+3!$H$39</f>
        <v>-0.0028216635297043974</v>
      </c>
      <c r="E9" s="18">
        <f>3!$H$37*'C-P'!E$1*'C-P'!E$1+3!$H$38*'C-P'!E$1+3!$H$39</f>
        <v>-0.003505035208827498</v>
      </c>
      <c r="F9" s="18">
        <f>3!$H$37*'C-P'!F$1*'C-P'!F$1+3!$H$38*'C-P'!F$1+3!$H$39</f>
        <v>-0.00423276788712804</v>
      </c>
      <c r="G9" s="18">
        <f>3!$H$37*'C-P'!G$1*'C-P'!G$1+3!$H$38*'C-P'!G$1+3!$H$39</f>
        <v>-0.005004861564606026</v>
      </c>
      <c r="H9" s="18">
        <f>3!$H$37*'C-P'!H$1*'C-P'!H$1+3!$H$38*'C-P'!H$1+3!$H$39</f>
        <v>-0.0058213162412614535</v>
      </c>
      <c r="I9" s="18">
        <f>3!$H$37*'C-P'!I$1*'C-P'!I$1+3!$H$38*'C-P'!I$1+3!$H$39</f>
        <v>-0.006682131917094323</v>
      </c>
      <c r="J9" s="18">
        <f>3!$H$37*'C-P'!J$1*'C-P'!J$1+3!$H$38*'C-P'!J$1+3!$H$39</f>
        <v>-0.007587308592104635</v>
      </c>
      <c r="K9" s="18">
        <f>3!$H$37*'C-P'!K$1*'C-P'!K$1+3!$H$38*'C-P'!K$1+3!$H$39</f>
        <v>-0.00853684626629239</v>
      </c>
      <c r="L9" s="18">
        <f>3!$H$37*'C-P'!L$1*'C-P'!L$1+3!$H$38*'C-P'!L$1+3!$H$39</f>
        <v>-0.009530744939657589</v>
      </c>
      <c r="M9" s="18">
        <f>3!$H$37*'C-P'!M$1*'C-P'!M$1+3!$H$38*'C-P'!M$1+3!$H$39</f>
        <v>-0.010569004612200226</v>
      </c>
      <c r="N9" s="18">
        <f>3!$H$37*'C-P'!N$1*'C-P'!N$1+3!$H$38*'C-P'!N$1+3!$H$39</f>
        <v>-0.011651625283920308</v>
      </c>
      <c r="O9" s="18">
        <f>3!$H$37*'C-P'!O$1*'C-P'!O$1+3!$H$38*'C-P'!O$1+3!$H$39</f>
        <v>-0.012778606954817832</v>
      </c>
      <c r="P9" s="18">
        <f>3!$H$37*'C-P'!P$1*'C-P'!P$1+3!$H$38*'C-P'!P$1+3!$H$39</f>
        <v>-0.013949949624892797</v>
      </c>
      <c r="Q9" s="18">
        <f>3!$H$37*'C-P'!Q$1*'C-P'!Q$1+3!$H$38*'C-P'!Q$1+3!$H$39</f>
        <v>-0.015165653294145208</v>
      </c>
    </row>
    <row r="10" spans="1:17" ht="12.75">
      <c r="A10" s="6">
        <v>4</v>
      </c>
      <c r="B10" s="18">
        <f>4!$H$37*'C-P'!B$1*'C-P'!B$1+4!$H$38*'C-P'!B$1+4!$H$39</f>
        <v>-0.0007101252262145536</v>
      </c>
      <c r="C10" s="18">
        <f>4!$H$37*'C-P'!C$1*'C-P'!C$1+4!$H$38*'C-P'!C$1+4!$H$39</f>
        <v>-0.00117704339195567</v>
      </c>
      <c r="D10" s="18">
        <f>4!$H$37*'C-P'!D$1*'C-P'!D$1+4!$H$38*'C-P'!D$1+4!$H$39</f>
        <v>-0.0016796519632851512</v>
      </c>
      <c r="E10" s="18">
        <f>4!$H$37*'C-P'!E$1*'C-P'!E$1+4!$H$38*'C-P'!E$1+4!$H$39</f>
        <v>-0.002217950940202997</v>
      </c>
      <c r="F10" s="18">
        <f>4!$H$37*'C-P'!F$1*'C-P'!F$1+4!$H$38*'C-P'!F$1+4!$H$39</f>
        <v>-0.002791940322709207</v>
      </c>
      <c r="G10" s="18">
        <f>4!$H$37*'C-P'!G$1*'C-P'!G$1+4!$H$38*'C-P'!G$1+4!$H$39</f>
        <v>-0.003401620110803783</v>
      </c>
      <c r="H10" s="18">
        <f>4!$H$37*'C-P'!H$1*'C-P'!H$1+4!$H$38*'C-P'!H$1+4!$H$39</f>
        <v>-0.004046990304486723</v>
      </c>
      <c r="I10" s="18">
        <f>4!$H$37*'C-P'!I$1*'C-P'!I$1+4!$H$38*'C-P'!I$1+4!$H$39</f>
        <v>-0.004728050903758028</v>
      </c>
      <c r="J10" s="18">
        <f>4!$H$37*'C-P'!J$1*'C-P'!J$1+4!$H$38*'C-P'!J$1+4!$H$39</f>
        <v>-0.0054448019086176976</v>
      </c>
      <c r="K10" s="18">
        <f>4!$H$37*'C-P'!K$1*'C-P'!K$1+4!$H$38*'C-P'!K$1+4!$H$39</f>
        <v>-0.006197243319065731</v>
      </c>
      <c r="L10" s="18">
        <f>4!$H$37*'C-P'!L$1*'C-P'!L$1+4!$H$38*'C-P'!L$1+4!$H$39</f>
        <v>-0.00698537513510213</v>
      </c>
      <c r="M10" s="18">
        <f>4!$H$37*'C-P'!M$1*'C-P'!M$1+4!$H$38*'C-P'!M$1+4!$H$39</f>
        <v>-0.007809197356726894</v>
      </c>
      <c r="N10" s="18">
        <f>4!$H$37*'C-P'!N$1*'C-P'!N$1+4!$H$38*'C-P'!N$1+4!$H$39</f>
        <v>-0.008668709983940023</v>
      </c>
      <c r="O10" s="18">
        <f>4!$H$37*'C-P'!O$1*'C-P'!O$1+4!$H$38*'C-P'!O$1+4!$H$39</f>
        <v>-0.009563913016741516</v>
      </c>
      <c r="P10" s="18">
        <f>4!$H$37*'C-P'!P$1*'C-P'!P$1+4!$H$38*'C-P'!P$1+4!$H$39</f>
        <v>-0.010494806455131374</v>
      </c>
      <c r="Q10" s="18">
        <f>4!$H$37*'C-P'!Q$1*'C-P'!Q$1+4!$H$38*'C-P'!Q$1+4!$H$39</f>
        <v>-0.011461390299109597</v>
      </c>
    </row>
    <row r="11" spans="1:17" ht="12.75">
      <c r="A11" s="6">
        <v>5</v>
      </c>
      <c r="B11" s="18">
        <f>5!$H$37*'C-P'!B$1*'C-P'!B$1+5!$H$38*'C-P'!B$1+5!$H$39</f>
        <v>-0.0005414701551480902</v>
      </c>
      <c r="C11" s="18">
        <f>5!$H$37*'C-P'!C$1*'C-P'!C$1+5!$H$38*'C-P'!C$1+5!$H$39</f>
        <v>-0.0007960436215479757</v>
      </c>
      <c r="D11" s="18">
        <f>5!$H$37*'C-P'!D$1*'C-P'!D$1+5!$H$38*'C-P'!D$1+5!$H$39</f>
        <v>-0.001096855216440778</v>
      </c>
      <c r="E11" s="18">
        <f>5!$H$37*'C-P'!E$1*'C-P'!E$1+5!$H$38*'C-P'!E$1+5!$H$39</f>
        <v>-0.0014439049398264972</v>
      </c>
      <c r="F11" s="18">
        <f>5!$H$37*'C-P'!F$1*'C-P'!F$1+5!$H$38*'C-P'!F$1+5!$H$39</f>
        <v>-0.0018371927917051332</v>
      </c>
      <c r="G11" s="18">
        <f>5!$H$37*'C-P'!G$1*'C-P'!G$1+5!$H$38*'C-P'!G$1+5!$H$39</f>
        <v>-0.002276718772076686</v>
      </c>
      <c r="H11" s="18">
        <f>5!$H$37*'C-P'!H$1*'C-P'!H$1+5!$H$38*'C-P'!H$1+5!$H$39</f>
        <v>-0.0027624828809411552</v>
      </c>
      <c r="I11" s="18">
        <f>5!$H$37*'C-P'!I$1*'C-P'!I$1+5!$H$38*'C-P'!I$1+5!$H$39</f>
        <v>-0.0032944851182985417</v>
      </c>
      <c r="J11" s="18">
        <f>5!$H$37*'C-P'!J$1*'C-P'!J$1+5!$H$38*'C-P'!J$1+5!$H$39</f>
        <v>-0.0038727254841488448</v>
      </c>
      <c r="K11" s="18">
        <f>5!$H$37*'C-P'!K$1*'C-P'!K$1+5!$H$38*'C-P'!K$1+5!$H$39</f>
        <v>-0.004497203978492065</v>
      </c>
      <c r="L11" s="18">
        <f>5!$H$37*'C-P'!L$1*'C-P'!L$1+5!$H$38*'C-P'!L$1+5!$H$39</f>
        <v>-0.005167920601328202</v>
      </c>
      <c r="M11" s="18">
        <f>5!$H$37*'C-P'!M$1*'C-P'!M$1+5!$H$38*'C-P'!M$1+5!$H$39</f>
        <v>-0.005884875352657255</v>
      </c>
      <c r="N11" s="18">
        <f>5!$H$37*'C-P'!N$1*'C-P'!N$1+5!$H$38*'C-P'!N$1+5!$H$39</f>
        <v>-0.006648068232479225</v>
      </c>
      <c r="O11" s="18">
        <f>5!$H$37*'C-P'!O$1*'C-P'!O$1+5!$H$38*'C-P'!O$1+5!$H$39</f>
        <v>-0.007457499240794112</v>
      </c>
      <c r="P11" s="18">
        <f>5!$H$37*'C-P'!P$1*'C-P'!P$1+5!$H$38*'C-P'!P$1+5!$H$39</f>
        <v>-0.008313168377601918</v>
      </c>
      <c r="Q11" s="18">
        <f>5!$H$37*'C-P'!Q$1*'C-P'!Q$1+5!$H$38*'C-P'!Q$1+5!$H$39</f>
        <v>-0.009215075642902637</v>
      </c>
    </row>
    <row r="12" spans="1:17" ht="12.75">
      <c r="A12" s="6">
        <v>6</v>
      </c>
      <c r="B12" s="18">
        <f>6!$H$37*'C-P'!B$1*'C-P'!B$1+6!$H$38*'C-P'!B$1+6!$H$39</f>
        <v>-0.000526086157054741</v>
      </c>
      <c r="C12" s="18">
        <f>6!$H$37*'C-P'!C$1*'C-P'!C$1+6!$H$38*'C-P'!C$1+6!$H$39</f>
        <v>-0.0006071374461818952</v>
      </c>
      <c r="D12" s="18">
        <f>6!$H$37*'C-P'!D$1*'C-P'!D$1+6!$H$38*'C-P'!D$1+6!$H$39</f>
        <v>-0.0007457669532538037</v>
      </c>
      <c r="E12" s="18">
        <f>6!$H$37*'C-P'!E$1*'C-P'!E$1+6!$H$38*'C-P'!E$1+6!$H$39</f>
        <v>-0.0009419746782704662</v>
      </c>
      <c r="F12" s="18">
        <f>6!$H$37*'C-P'!F$1*'C-P'!F$1+6!$H$38*'C-P'!F$1+6!$H$39</f>
        <v>-0.001195760621231883</v>
      </c>
      <c r="G12" s="18">
        <f>6!$H$37*'C-P'!G$1*'C-P'!G$1+6!$H$38*'C-P'!G$1+6!$H$39</f>
        <v>-0.0015071247821380539</v>
      </c>
      <c r="H12" s="18">
        <f>6!$H$37*'C-P'!H$1*'C-P'!H$1+6!$H$38*'C-P'!H$1+6!$H$39</f>
        <v>-0.0018760671609889786</v>
      </c>
      <c r="I12" s="18">
        <f>6!$H$37*'C-P'!I$1*'C-P'!I$1+6!$H$38*'C-P'!I$1+6!$H$39</f>
        <v>-0.002302587757784658</v>
      </c>
      <c r="J12" s="18">
        <f>6!$H$37*'C-P'!J$1*'C-P'!J$1+6!$H$38*'C-P'!J$1+6!$H$39</f>
        <v>-0.002786686572525091</v>
      </c>
      <c r="K12" s="18">
        <f>6!$H$37*'C-P'!K$1*'C-P'!K$1+6!$H$38*'C-P'!K$1+6!$H$39</f>
        <v>-0.0033283636052102786</v>
      </c>
      <c r="L12" s="18">
        <f>6!$H$37*'C-P'!L$1*'C-P'!L$1+6!$H$38*'C-P'!L$1+6!$H$39</f>
        <v>-0.003927618855840221</v>
      </c>
      <c r="M12" s="18">
        <f>6!$H$37*'C-P'!M$1*'C-P'!M$1+6!$H$38*'C-P'!M$1+6!$H$39</f>
        <v>-0.004584452324414916</v>
      </c>
      <c r="N12" s="18">
        <f>6!$H$37*'C-P'!N$1*'C-P'!N$1+6!$H$38*'C-P'!N$1+6!$H$39</f>
        <v>-0.005298864010934365</v>
      </c>
      <c r="O12" s="18">
        <f>6!$H$37*'C-P'!O$1*'C-P'!O$1+6!$H$38*'C-P'!O$1+6!$H$39</f>
        <v>-0.00607085391539857</v>
      </c>
      <c r="P12" s="18">
        <f>6!$H$37*'C-P'!P$1*'C-P'!P$1+6!$H$38*'C-P'!P$1+6!$H$39</f>
        <v>-0.006900422037807528</v>
      </c>
      <c r="Q12" s="18">
        <f>6!$H$37*'C-P'!Q$1*'C-P'!Q$1+6!$H$38*'C-P'!Q$1+6!$H$39</f>
        <v>-0.00778756837816124</v>
      </c>
    </row>
    <row r="13" spans="1:17" ht="12.75">
      <c r="A13" s="6">
        <v>7</v>
      </c>
      <c r="B13" s="18">
        <f>7!$H$37*'C-P'!B$1*'C-P'!B$1+7!$H$38*'C-P'!B$1+7!$H$39</f>
        <v>-0.0005538016103241112</v>
      </c>
      <c r="C13" s="18">
        <f>7!$H$37*'C-P'!C$1*'C-P'!C$1+7!$H$38*'C-P'!C$1+7!$H$39</f>
        <v>-0.0005041190602031474</v>
      </c>
      <c r="D13" s="18">
        <f>7!$H$37*'C-P'!D$1*'C-P'!D$1+7!$H$38*'C-P'!D$1+7!$H$39</f>
        <v>-0.000521200091718954</v>
      </c>
      <c r="E13" s="18">
        <f>7!$H$37*'C-P'!E$1*'C-P'!E$1+7!$H$38*'C-P'!E$1+7!$H$39</f>
        <v>-0.000605044704871531</v>
      </c>
      <c r="F13" s="18">
        <f>7!$H$37*'C-P'!F$1*'C-P'!F$1+7!$H$38*'C-P'!F$1+7!$H$39</f>
        <v>-0.0007556528996608786</v>
      </c>
      <c r="G13" s="18">
        <f>7!$H$37*'C-P'!G$1*'C-P'!G$1+7!$H$38*'C-P'!G$1+7!$H$39</f>
        <v>-0.0009730246760869965</v>
      </c>
      <c r="H13" s="18">
        <f>7!$H$37*'C-P'!H$1*'C-P'!H$1+7!$H$38*'C-P'!H$1+7!$H$39</f>
        <v>-0.0012571600341498847</v>
      </c>
      <c r="I13" s="18">
        <f>7!$H$37*'C-P'!I$1*'C-P'!I$1+7!$H$38*'C-P'!I$1+7!$H$39</f>
        <v>-0.0016080589738495434</v>
      </c>
      <c r="J13" s="18">
        <f>7!$H$37*'C-P'!J$1*'C-P'!J$1+7!$H$38*'C-P'!J$1+7!$H$39</f>
        <v>-0.002025721495185973</v>
      </c>
      <c r="K13" s="18">
        <f>7!$H$37*'C-P'!K$1*'C-P'!K$1+7!$H$38*'C-P'!K$1+7!$H$39</f>
        <v>-0.0025101475981591723</v>
      </c>
      <c r="L13" s="18">
        <f>7!$H$37*'C-P'!L$1*'C-P'!L$1+7!$H$38*'C-P'!L$1+7!$H$39</f>
        <v>-0.003061337282769142</v>
      </c>
      <c r="M13" s="18">
        <f>7!$H$37*'C-P'!M$1*'C-P'!M$1+7!$H$38*'C-P'!M$1+7!$H$39</f>
        <v>-0.003679290549015883</v>
      </c>
      <c r="N13" s="18">
        <f>7!$H$37*'C-P'!N$1*'C-P'!N$1+7!$H$38*'C-P'!N$1+7!$H$39</f>
        <v>-0.004364007396899393</v>
      </c>
      <c r="O13" s="18">
        <f>7!$H$37*'C-P'!O$1*'C-P'!O$1+7!$H$38*'C-P'!O$1+7!$H$39</f>
        <v>-0.005115487826419675</v>
      </c>
      <c r="P13" s="18">
        <f>7!$H$37*'C-P'!P$1*'C-P'!P$1+7!$H$38*'C-P'!P$1+7!$H$39</f>
        <v>-0.005933731837576727</v>
      </c>
      <c r="Q13" s="18">
        <f>7!$H$37*'C-P'!Q$1*'C-P'!Q$1+7!$H$38*'C-P'!Q$1+7!$H$39</f>
        <v>-0.006818739430370548</v>
      </c>
    </row>
    <row r="14" spans="1:17" ht="12.75">
      <c r="A14" s="6">
        <v>8</v>
      </c>
      <c r="B14" s="18">
        <f>8!$H$37*'C-P'!B$1*'C-P'!B$1+8!$H$38*'C-P'!B$1+8!$H$39</f>
        <v>-0.0005895477481266177</v>
      </c>
      <c r="C14" s="18">
        <f>8!$H$37*'C-P'!C$1*'C-P'!C$1+8!$H$38*'C-P'!C$1+8!$H$39</f>
        <v>-0.0004433849824390906</v>
      </c>
      <c r="D14" s="18">
        <f>8!$H$37*'C-P'!D$1*'C-P'!D$1+8!$H$38*'C-P'!D$1+8!$H$39</f>
        <v>-0.00037079692514928883</v>
      </c>
      <c r="E14" s="18">
        <f>8!$H$37*'C-P'!E$1*'C-P'!E$1+8!$H$38*'C-P'!E$1+8!$H$39</f>
        <v>-0.0003717835762572125</v>
      </c>
      <c r="F14" s="18">
        <f>8!$H$37*'C-P'!F$1*'C-P'!F$1+8!$H$38*'C-P'!F$1+8!$H$39</f>
        <v>-0.0004463449357628614</v>
      </c>
      <c r="G14" s="18">
        <f>8!$H$37*'C-P'!G$1*'C-P'!G$1+8!$H$38*'C-P'!G$1+8!$H$39</f>
        <v>-0.0005944810036662356</v>
      </c>
      <c r="H14" s="18">
        <f>8!$H$37*'C-P'!H$1*'C-P'!H$1+8!$H$38*'C-P'!H$1+8!$H$39</f>
        <v>-0.0008161917799673355</v>
      </c>
      <c r="I14" s="18">
        <f>8!$H$37*'C-P'!I$1*'C-P'!I$1+8!$H$38*'C-P'!I$1+8!$H$39</f>
        <v>-0.0011114772646661603</v>
      </c>
      <c r="J14" s="18">
        <f>8!$H$37*'C-P'!J$1*'C-P'!J$1+8!$H$38*'C-P'!J$1+8!$H$39</f>
        <v>-0.0014803374577627105</v>
      </c>
      <c r="K14" s="18">
        <f>8!$H$37*'C-P'!K$1*'C-P'!K$1+8!$H$38*'C-P'!K$1+8!$H$39</f>
        <v>-0.0019227723592569862</v>
      </c>
      <c r="L14" s="18">
        <f>8!$H$37*'C-P'!L$1*'C-P'!L$1+8!$H$38*'C-P'!L$1+8!$H$39</f>
        <v>-0.002438781969148987</v>
      </c>
      <c r="M14" s="18">
        <f>8!$H$37*'C-P'!M$1*'C-P'!M$1+8!$H$38*'C-P'!M$1+8!$H$39</f>
        <v>-0.003028366287438713</v>
      </c>
      <c r="N14" s="18">
        <f>8!$H$37*'C-P'!N$1*'C-P'!N$1+8!$H$38*'C-P'!N$1+8!$H$39</f>
        <v>-0.003691525314126166</v>
      </c>
      <c r="O14" s="18">
        <f>8!$H$37*'C-P'!O$1*'C-P'!O$1+8!$H$38*'C-P'!O$1+8!$H$39</f>
        <v>-0.004428259049211342</v>
      </c>
      <c r="P14" s="18">
        <f>8!$H$37*'C-P'!P$1*'C-P'!P$1+8!$H$38*'C-P'!P$1+8!$H$39</f>
        <v>-0.005238567492694244</v>
      </c>
      <c r="Q14" s="18">
        <f>8!$H$37*'C-P'!Q$1*'C-P'!Q$1+8!$H$38*'C-P'!Q$1+8!$H$39</f>
        <v>-0.006122450644574872</v>
      </c>
    </row>
    <row r="15" spans="1:17" ht="12.75">
      <c r="A15" s="6">
        <v>9</v>
      </c>
      <c r="B15" s="18">
        <f>9!$H$37*'C-P'!B$1*'C-P'!B$1+9!$H$38*'C-P'!B$1+9!$H$39</f>
        <v>-0.0006285504572007641</v>
      </c>
      <c r="C15" s="18">
        <f>9!$H$37*'C-P'!C$1*'C-P'!C$1+9!$H$38*'C-P'!C$1+9!$H$39</f>
        <v>-0.0004081491451536944</v>
      </c>
      <c r="D15" s="18">
        <f>9!$H$37*'C-P'!D$1*'C-P'!D$1+9!$H$38*'C-P'!D$1+9!$H$39</f>
        <v>-0.0002667127809295168</v>
      </c>
      <c r="E15" s="18">
        <f>9!$H$37*'C-P'!E$1*'C-P'!E$1+9!$H$38*'C-P'!E$1+9!$H$39</f>
        <v>-0.00020424136452823125</v>
      </c>
      <c r="F15" s="18">
        <f>9!$H$37*'C-P'!F$1*'C-P'!F$1+9!$H$38*'C-P'!F$1+9!$H$39</f>
        <v>-0.00022073489594983764</v>
      </c>
      <c r="G15" s="18">
        <f>9!$H$37*'C-P'!G$1*'C-P'!G$1+9!$H$38*'C-P'!G$1+9!$H$39</f>
        <v>-0.0003161933751943361</v>
      </c>
      <c r="H15" s="18">
        <f>9!$H$37*'C-P'!H$1*'C-P'!H$1+9!$H$38*'C-P'!H$1+9!$H$39</f>
        <v>-0.0004906168022617266</v>
      </c>
      <c r="I15" s="18">
        <f>9!$H$37*'C-P'!I$1*'C-P'!I$1+9!$H$38*'C-P'!I$1+9!$H$39</f>
        <v>-0.0007440051771520086</v>
      </c>
      <c r="J15" s="18">
        <f>9!$H$37*'C-P'!J$1*'C-P'!J$1+9!$H$38*'C-P'!J$1+9!$H$39</f>
        <v>-0.0010763584998651834</v>
      </c>
      <c r="K15" s="18">
        <f>9!$H$37*'C-P'!K$1*'C-P'!K$1+9!$H$38*'C-P'!K$1+9!$H$39</f>
        <v>-0.00148767677040125</v>
      </c>
      <c r="L15" s="18">
        <f>9!$H$37*'C-P'!L$1*'C-P'!L$1+9!$H$38*'C-P'!L$1+9!$H$39</f>
        <v>-0.0019779599887602083</v>
      </c>
      <c r="M15" s="18">
        <f>9!$H$37*'C-P'!M$1*'C-P'!M$1+9!$H$38*'C-P'!M$1+9!$H$39</f>
        <v>-0.002547208154942059</v>
      </c>
      <c r="N15" s="18">
        <f>9!$H$37*'C-P'!N$1*'C-P'!N$1+9!$H$38*'C-P'!N$1+9!$H$39</f>
        <v>-0.003195421268946802</v>
      </c>
      <c r="O15" s="18">
        <f>9!$H$37*'C-P'!O$1*'C-P'!O$1+9!$H$38*'C-P'!O$1+9!$H$39</f>
        <v>-0.003922599330774436</v>
      </c>
      <c r="P15" s="18">
        <f>9!$H$37*'C-P'!P$1*'C-P'!P$1+9!$H$38*'C-P'!P$1+9!$H$39</f>
        <v>-0.004728742340424962</v>
      </c>
      <c r="Q15" s="18">
        <f>9!$H$37*'C-P'!Q$1*'C-P'!Q$1+9!$H$38*'C-P'!Q$1+9!$H$39</f>
        <v>-0.005613850297898381</v>
      </c>
    </row>
    <row r="16" spans="1:17" ht="12.75">
      <c r="A16" s="6">
        <v>10</v>
      </c>
      <c r="B16" s="18">
        <f>'10'!$H$37*'C-P'!B$1*'C-P'!B$1+'10'!$H$38*'C-P'!B$1+'10'!$H$39</f>
        <v>-0.0006650677335078761</v>
      </c>
      <c r="C16" s="18">
        <f>'10'!$H$37*'C-P'!C$1*'C-P'!C$1+'10'!$H$38*'C-P'!C$1+'10'!$H$39</f>
        <v>-0.0003869723602160156</v>
      </c>
      <c r="D16" s="18">
        <f>'10'!$H$37*'C-P'!D$1*'C-P'!D$1+'10'!$H$38*'C-P'!D$1+'10'!$H$39</f>
        <v>-0.00019206303585813972</v>
      </c>
      <c r="E16" s="18">
        <f>'10'!$H$37*'C-P'!E$1*'C-P'!E$1+'10'!$H$38*'C-P'!E$1+'10'!$H$39</f>
        <v>-8.033976043424857E-05</v>
      </c>
      <c r="F16" s="18">
        <f>'10'!$H$37*'C-P'!F$1*'C-P'!F$1+'10'!$H$38*'C-P'!F$1+'10'!$H$39</f>
        <v>-5.1802533944341855E-05</v>
      </c>
      <c r="G16" s="18">
        <f>'10'!$H$37*'C-P'!G$1*'C-P'!G$1+'10'!$H$38*'C-P'!G$1+'10'!$H$39</f>
        <v>-0.00010645135638841967</v>
      </c>
      <c r="H16" s="18">
        <f>'10'!$H$37*'C-P'!H$1*'C-P'!H$1+'10'!$H$38*'C-P'!H$1+'10'!$H$39</f>
        <v>-0.00024428622776648257</v>
      </c>
      <c r="I16" s="18">
        <f>'10'!$H$37*'C-P'!I$1*'C-P'!I$1+'10'!$H$38*'C-P'!I$1+'10'!$H$39</f>
        <v>-0.00046530714807852935</v>
      </c>
      <c r="J16" s="18">
        <f>'10'!$H$37*'C-P'!J$1*'C-P'!J$1+'10'!$H$38*'C-P'!J$1+'10'!$H$39</f>
        <v>-0.0007695141173245613</v>
      </c>
      <c r="K16" s="18">
        <f>'10'!$H$37*'C-P'!K$1*'C-P'!K$1+'10'!$H$38*'C-P'!K$1+'10'!$H$39</f>
        <v>-0.001156907135504578</v>
      </c>
      <c r="L16" s="18">
        <f>'10'!$H$37*'C-P'!L$1*'C-P'!L$1+'10'!$H$38*'C-P'!L$1+'10'!$H$39</f>
        <v>-0.0016274862026185782</v>
      </c>
      <c r="M16" s="18">
        <f>'10'!$H$37*'C-P'!M$1*'C-P'!M$1+'10'!$H$38*'C-P'!M$1+'10'!$H$39</f>
        <v>-0.0021812513186665644</v>
      </c>
      <c r="N16" s="18">
        <f>'10'!$H$37*'C-P'!N$1*'C-P'!N$1+'10'!$H$38*'C-P'!N$1+'10'!$H$39</f>
        <v>-0.002818202483648535</v>
      </c>
      <c r="O16" s="18">
        <f>'10'!$H$37*'C-P'!O$1*'C-P'!O$1+'10'!$H$38*'C-P'!O$1+'10'!$H$39</f>
        <v>-0.0035383396975644894</v>
      </c>
      <c r="P16" s="18">
        <f>'10'!$H$37*'C-P'!P$1*'C-P'!P$1+'10'!$H$38*'C-P'!P$1+'10'!$H$39</f>
        <v>-0.004341662960414428</v>
      </c>
      <c r="Q16" s="18">
        <f>'10'!$H$37*'C-P'!Q$1*'C-P'!Q$1+'10'!$H$38*'C-P'!Q$1+'10'!$H$39</f>
        <v>-0.005228172272198354</v>
      </c>
    </row>
    <row r="17" spans="1:17" ht="12.75">
      <c r="A17" s="6">
        <v>11</v>
      </c>
      <c r="B17" s="18">
        <f>'11'!$H$37*'C-P'!B$1*'C-P'!B$1+'11'!$H$38*'C-P'!B$1+'11'!$H$39</f>
        <v>-0.0006975202873201716</v>
      </c>
      <c r="C17" s="18">
        <f>'11'!$H$37*'C-P'!C$1*'C-P'!C$1+'11'!$H$38*'C-P'!C$1+'11'!$H$39</f>
        <v>-0.0003740272932429451</v>
      </c>
      <c r="D17" s="18">
        <f>'11'!$H$37*'C-P'!D$1*'C-P'!D$1+'11'!$H$38*'C-P'!D$1+'11'!$H$39</f>
        <v>-0.00013707653971818765</v>
      </c>
      <c r="E17" s="18">
        <f>'11'!$H$37*'C-P'!E$1*'C-P'!E$1+'11'!$H$38*'C-P'!E$1+'11'!$H$39</f>
        <v>1.333197325410079E-05</v>
      </c>
      <c r="F17" s="18">
        <f>'11'!$H$37*'C-P'!F$1*'C-P'!F$1+'11'!$H$38*'C-P'!F$1+'11'!$H$39</f>
        <v>7.719824567392012E-05</v>
      </c>
      <c r="G17" s="18">
        <f>'11'!$H$37*'C-P'!G$1*'C-P'!G$1+'11'!$H$38*'C-P'!G$1+'11'!$H$39</f>
        <v>5.452227754127034E-05</v>
      </c>
      <c r="H17" s="18">
        <f>'11'!$H$37*'C-P'!H$1*'C-P'!H$1+'11'!$H$38*'C-P'!H$1+'11'!$H$39</f>
        <v>-5.469593114384823E-05</v>
      </c>
      <c r="I17" s="18">
        <f>'11'!$H$37*'C-P'!I$1*'C-P'!I$1+'11'!$H$38*'C-P'!I$1+'11'!$H$39</f>
        <v>-0.00025045638038143645</v>
      </c>
      <c r="J17" s="18">
        <f>'11'!$H$37*'C-P'!J$1*'C-P'!J$1+'11'!$H$38*'C-P'!J$1+'11'!$H$39</f>
        <v>-0.000532759070171493</v>
      </c>
      <c r="K17" s="18">
        <f>'11'!$H$37*'C-P'!K$1*'C-P'!K$1+'11'!$H$38*'C-P'!K$1+'11'!$H$39</f>
        <v>-0.0009016040005140188</v>
      </c>
      <c r="L17" s="18">
        <f>'11'!$H$37*'C-P'!L$1*'C-P'!L$1+'11'!$H$38*'C-P'!L$1+'11'!$H$39</f>
        <v>-0.0013569911714090143</v>
      </c>
      <c r="M17" s="18">
        <f>'11'!$H$37*'C-P'!M$1*'C-P'!M$1+'11'!$H$38*'C-P'!M$1+'11'!$H$39</f>
        <v>-0.001898920582856478</v>
      </c>
      <c r="N17" s="18">
        <f>'11'!$H$37*'C-P'!N$1*'C-P'!N$1+'11'!$H$38*'C-P'!N$1+'11'!$H$39</f>
        <v>-0.0025273922348564106</v>
      </c>
      <c r="O17" s="18">
        <f>'11'!$H$37*'C-P'!O$1*'C-P'!O$1+'11'!$H$38*'C-P'!O$1+'11'!$H$39</f>
        <v>-0.003242406127408813</v>
      </c>
      <c r="P17" s="18">
        <f>'11'!$H$37*'C-P'!P$1*'C-P'!P$1+'11'!$H$38*'C-P'!P$1+'11'!$H$39</f>
        <v>-0.004043962260513685</v>
      </c>
      <c r="Q17" s="18">
        <f>'11'!$H$37*'C-P'!Q$1*'C-P'!Q$1+'11'!$H$38*'C-P'!Q$1+'11'!$H$39</f>
        <v>-0.004932060634171025</v>
      </c>
    </row>
    <row r="18" spans="1:17" ht="12.75">
      <c r="A18" s="6">
        <v>12</v>
      </c>
      <c r="B18" s="18">
        <f>'12'!$H$37*'C-P'!B$1*'C-P'!B$1+'12'!$H$38*'C-P'!B$1+'12'!$H$39</f>
        <v>-0.0007265160195156863</v>
      </c>
      <c r="C18" s="18">
        <f>'12'!$H$37*'C-P'!C$1*'C-P'!C$1+'12'!$H$38*'C-P'!C$1+'12'!$H$39</f>
        <v>-0.000366420469773013</v>
      </c>
      <c r="D18" s="18">
        <f>'12'!$H$37*'C-P'!D$1*'C-P'!D$1+'12'!$H$38*'C-P'!D$1+'12'!$H$39</f>
        <v>-9.558734792173543E-05</v>
      </c>
      <c r="E18" s="18">
        <f>'12'!$H$37*'C-P'!E$1*'C-P'!E$1+'12'!$H$38*'C-P'!E$1+'12'!$H$39</f>
        <v>8.598334603814647E-05</v>
      </c>
      <c r="F18" s="18">
        <f>'12'!$H$37*'C-P'!F$1*'C-P'!F$1+'12'!$H$38*'C-P'!F$1+'12'!$H$39</f>
        <v>0.00017829161210663254</v>
      </c>
      <c r="G18" s="18">
        <f>'12'!$H$37*'C-P'!G$1*'C-P'!G$1+'12'!$H$38*'C-P'!G$1+'12'!$H$39</f>
        <v>0.00018133745028372302</v>
      </c>
      <c r="H18" s="18">
        <f>'12'!$H$37*'C-P'!H$1*'C-P'!H$1+'12'!$H$38*'C-P'!H$1+'12'!$H$39</f>
        <v>9.512086056941756E-05</v>
      </c>
      <c r="I18" s="18">
        <f>'12'!$H$37*'C-P'!I$1*'C-P'!I$1+'12'!$H$38*'C-P'!I$1+'12'!$H$39</f>
        <v>-8.035815703628414E-05</v>
      </c>
      <c r="J18" s="18">
        <f>'12'!$H$37*'C-P'!J$1*'C-P'!J$1+'12'!$H$38*'C-P'!J$1+'12'!$H$39</f>
        <v>-0.0003450996025333806</v>
      </c>
      <c r="K18" s="18">
        <f>'12'!$H$37*'C-P'!K$1*'C-P'!K$1+'12'!$H$38*'C-P'!K$1+'12'!$H$39</f>
        <v>-0.0006991034759218731</v>
      </c>
      <c r="L18" s="18">
        <f>'12'!$H$37*'C-P'!L$1*'C-P'!L$1+'12'!$H$38*'C-P'!L$1+'12'!$H$39</f>
        <v>-0.0011423697772017616</v>
      </c>
      <c r="M18" s="18">
        <f>'12'!$H$37*'C-P'!M$1*'C-P'!M$1+'12'!$H$38*'C-P'!M$1+'12'!$H$39</f>
        <v>-0.0016748985063730465</v>
      </c>
      <c r="N18" s="18">
        <f>'12'!$H$37*'C-P'!N$1*'C-P'!N$1+'12'!$H$38*'C-P'!N$1+'12'!$H$39</f>
        <v>-0.0022966896634357254</v>
      </c>
      <c r="O18" s="18">
        <f>'12'!$H$37*'C-P'!O$1*'C-P'!O$1+'12'!$H$38*'C-P'!O$1+'12'!$H$39</f>
        <v>-0.0030077432483898016</v>
      </c>
      <c r="P18" s="18">
        <f>'12'!$H$37*'C-P'!P$1*'C-P'!P$1+'12'!$H$38*'C-P'!P$1+'12'!$H$39</f>
        <v>-0.0038080592612352742</v>
      </c>
      <c r="Q18" s="18">
        <f>'12'!$H$37*'C-P'!Q$1*'C-P'!Q$1+'12'!$H$38*'C-P'!Q$1+'12'!$H$39</f>
        <v>-0.0046976377019721394</v>
      </c>
    </row>
    <row r="19" spans="1:17" ht="12.75">
      <c r="A19" s="6">
        <v>13</v>
      </c>
      <c r="B19" s="18">
        <f>'13'!$H$37*'C-P'!B$1*'C-P'!B$1+'13'!$H$38*'C-P'!B$1+'13'!$H$39</f>
        <v>-0.0007505028553897791</v>
      </c>
      <c r="C19" s="18">
        <f>'13'!$H$37*'C-P'!C$1*'C-P'!C$1+'13'!$H$38*'C-P'!C$1+'13'!$H$39</f>
        <v>-0.0003611968878844867</v>
      </c>
      <c r="D19" s="18">
        <f>'13'!$H$37*'C-P'!D$1*'C-P'!D$1+'13'!$H$38*'C-P'!D$1+'13'!$H$39</f>
        <v>-6.330234538854665E-05</v>
      </c>
      <c r="E19" s="18">
        <f>'13'!$H$37*'C-P'!E$1*'C-P'!E$1+'13'!$H$38*'C-P'!E$1+'13'!$H$39</f>
        <v>0.00014318077209804112</v>
      </c>
      <c r="F19" s="18">
        <f>'13'!$H$37*'C-P'!F$1*'C-P'!F$1+'13'!$H$38*'C-P'!F$1+'13'!$H$39</f>
        <v>0.00025825246457527673</v>
      </c>
      <c r="G19" s="18">
        <f>'13'!$H$37*'C-P'!G$1*'C-P'!G$1+'13'!$H$38*'C-P'!G$1+'13'!$H$39</f>
        <v>0.00028191273204315986</v>
      </c>
      <c r="H19" s="18">
        <f>'13'!$H$37*'C-P'!H$1*'C-P'!H$1+'13'!$H$38*'C-P'!H$1+'13'!$H$39</f>
        <v>0.00021416157450169062</v>
      </c>
      <c r="I19" s="18">
        <f>'13'!$H$37*'C-P'!I$1*'C-P'!I$1+'13'!$H$38*'C-P'!I$1+'13'!$H$39</f>
        <v>5.4998991950869214E-05</v>
      </c>
      <c r="J19" s="18">
        <f>'13'!$H$37*'C-P'!J$1*'C-P'!J$1+'13'!$H$38*'C-P'!J$1+'13'!$H$39</f>
        <v>-0.00019557501560930456</v>
      </c>
      <c r="K19" s="18">
        <f>'13'!$H$37*'C-P'!K$1*'C-P'!K$1+'13'!$H$38*'C-P'!K$1+'13'!$H$39</f>
        <v>-0.0005375604481788303</v>
      </c>
      <c r="L19" s="18">
        <f>'13'!$H$37*'C-P'!L$1*'C-P'!L$1+'13'!$H$38*'C-P'!L$1+'13'!$H$39</f>
        <v>-0.0009709573057577088</v>
      </c>
      <c r="M19" s="18">
        <f>'13'!$H$37*'C-P'!M$1*'C-P'!M$1+'13'!$H$38*'C-P'!M$1+'13'!$H$39</f>
        <v>-0.0014957655883459401</v>
      </c>
      <c r="N19" s="18">
        <f>'13'!$H$37*'C-P'!N$1*'C-P'!N$1+'13'!$H$38*'C-P'!N$1+'13'!$H$39</f>
        <v>-0.0021119852959435225</v>
      </c>
      <c r="O19" s="18">
        <f>'13'!$H$37*'C-P'!O$1*'C-P'!O$1+'13'!$H$38*'C-P'!O$1+'13'!$H$39</f>
        <v>-0.0028196164285504586</v>
      </c>
      <c r="P19" s="18">
        <f>'13'!$H$37*'C-P'!P$1*'C-P'!P$1+'13'!$H$38*'C-P'!P$1+'13'!$H$39</f>
        <v>-0.0036186589861667458</v>
      </c>
      <c r="Q19" s="18">
        <f>'13'!$H$37*'C-P'!Q$1*'C-P'!Q$1+'13'!$H$38*'C-P'!Q$1+'13'!$H$39</f>
        <v>-0.004509112968792385</v>
      </c>
    </row>
    <row r="20" spans="1:17" ht="12.75">
      <c r="A20" s="6">
        <v>14</v>
      </c>
      <c r="B20" s="18">
        <f>'14'!$H$37*'C-P'!B$1*'C-P'!B$1+'14'!$H$38*'C-P'!B$1+'14'!$H$39</f>
        <v>-0.0007713425720280035</v>
      </c>
      <c r="C20" s="18">
        <f>'14'!$H$37*'C-P'!C$1*'C-P'!C$1+'14'!$H$38*'C-P'!C$1+'14'!$H$39</f>
        <v>-0.0003580057501532097</v>
      </c>
      <c r="D20" s="18">
        <f>'14'!$H$37*'C-P'!D$1*'C-P'!D$1+'14'!$H$38*'C-P'!D$1+'14'!$H$39</f>
        <v>-3.783709235042482E-05</v>
      </c>
      <c r="E20" s="18">
        <f>'14'!$H$37*'C-P'!E$1*'C-P'!E$1+'14'!$H$38*'C-P'!E$1+'14'!$H$39</f>
        <v>0.00018916340138035116</v>
      </c>
      <c r="F20" s="18">
        <f>'14'!$H$37*'C-P'!F$1*'C-P'!F$1+'14'!$H$38*'C-P'!F$1+'14'!$H$39</f>
        <v>0.0003229957310391181</v>
      </c>
      <c r="G20" s="18">
        <f>'14'!$H$37*'C-P'!G$1*'C-P'!G$1+'14'!$H$38*'C-P'!G$1+'14'!$H$39</f>
        <v>0.0003636598966258759</v>
      </c>
      <c r="H20" s="18">
        <f>'14'!$H$37*'C-P'!H$1*'C-P'!H$1+'14'!$H$38*'C-P'!H$1+'14'!$H$39</f>
        <v>0.00031115589814062527</v>
      </c>
      <c r="I20" s="18">
        <f>'14'!$H$37*'C-P'!I$1*'C-P'!I$1+'14'!$H$38*'C-P'!I$1+'14'!$H$39</f>
        <v>0.00016548373558336518</v>
      </c>
      <c r="J20" s="18">
        <f>'14'!$H$37*'C-P'!J$1*'C-P'!J$1+'14'!$H$38*'C-P'!J$1+'14'!$H$39</f>
        <v>-7.335659104590374E-05</v>
      </c>
      <c r="K20" s="18">
        <f>'14'!$H$37*'C-P'!K$1*'C-P'!K$1+'14'!$H$38*'C-P'!K$1+'14'!$H$39</f>
        <v>-0.00040536508174718105</v>
      </c>
      <c r="L20" s="18">
        <f>'14'!$H$37*'C-P'!L$1*'C-P'!L$1+'14'!$H$38*'C-P'!L$1+'14'!$H$39</f>
        <v>-0.0008305417365204685</v>
      </c>
      <c r="M20" s="18">
        <f>'14'!$H$37*'C-P'!M$1*'C-P'!M$1+'14'!$H$38*'C-P'!M$1+'14'!$H$39</f>
        <v>-0.0013488865553657635</v>
      </c>
      <c r="N20" s="18">
        <f>'14'!$H$37*'C-P'!N$1*'C-P'!N$1+'14'!$H$38*'C-P'!N$1+'14'!$H$39</f>
        <v>-0.001960399538283068</v>
      </c>
      <c r="O20" s="18">
        <f>'14'!$H$37*'C-P'!O$1*'C-P'!O$1+'14'!$H$38*'C-P'!O$1+'14'!$H$39</f>
        <v>-0.0026650806852723816</v>
      </c>
      <c r="P20" s="18">
        <f>'14'!$H$37*'C-P'!P$1*'C-P'!P$1+'14'!$H$38*'C-P'!P$1+'14'!$H$39</f>
        <v>-0.0034629299963337048</v>
      </c>
      <c r="Q20" s="18">
        <f>'14'!$H$37*'C-P'!Q$1*'C-P'!Q$1+'14'!$H$38*'C-P'!Q$1+'14'!$H$39</f>
        <v>-0.004353947471467036</v>
      </c>
    </row>
    <row r="21" spans="1:17" ht="12.75">
      <c r="A21" s="6">
        <v>15</v>
      </c>
      <c r="B21" s="18">
        <f>'15'!$H$37*'C-P'!B$1*'C-P'!B$1+'15'!$H$38*'C-P'!B$1+'15'!$H$39</f>
        <v>-0.0007885635526836739</v>
      </c>
      <c r="C21" s="18">
        <f>'15'!$H$37*'C-P'!C$1*'C-P'!C$1+'15'!$H$38*'C-P'!C$1+'15'!$H$39</f>
        <v>-0.0003557941872478209</v>
      </c>
      <c r="D21" s="18">
        <f>'15'!$H$37*'C-P'!D$1*'C-P'!D$1+'15'!$H$38*'C-P'!D$1+'15'!$H$39</f>
        <v>-1.7583803096692064E-05</v>
      </c>
      <c r="E21" s="18">
        <f>'15'!$H$37*'C-P'!E$1*'C-P'!E$1+'15'!$H$38*'C-P'!E$1+'15'!$H$39</f>
        <v>0.00022606759976971256</v>
      </c>
      <c r="F21" s="18">
        <f>'15'!$H$37*'C-P'!F$1*'C-P'!F$1+'15'!$H$38*'C-P'!F$1+'15'!$H$39</f>
        <v>0.0003751600213513929</v>
      </c>
      <c r="G21" s="18">
        <f>'15'!$H$37*'C-P'!G$1*'C-P'!G$1+'15'!$H$38*'C-P'!G$1+'15'!$H$39</f>
        <v>0.0004296934616483492</v>
      </c>
      <c r="H21" s="18">
        <f>'15'!$H$37*'C-P'!H$1*'C-P'!H$1+'15'!$H$38*'C-P'!H$1+'15'!$H$39</f>
        <v>0.000389667920660581</v>
      </c>
      <c r="I21" s="18">
        <f>'15'!$H$37*'C-P'!I$1*'C-P'!I$1+'15'!$H$38*'C-P'!I$1+'15'!$H$39</f>
        <v>0.0002550833983880887</v>
      </c>
      <c r="J21" s="18">
        <f>'15'!$H$37*'C-P'!J$1*'C-P'!J$1+'15'!$H$38*'C-P'!J$1+'15'!$H$39</f>
        <v>2.593989483087259E-05</v>
      </c>
      <c r="K21" s="18">
        <f>'15'!$H$37*'C-P'!K$1*'C-P'!K$1+'15'!$H$38*'C-P'!K$1+'15'!$H$39</f>
        <v>-0.0002977625900110674</v>
      </c>
      <c r="L21" s="18">
        <f>'15'!$H$37*'C-P'!L$1*'C-P'!L$1+'15'!$H$38*'C-P'!L$1+'15'!$H$39</f>
        <v>-0.0007160240561377325</v>
      </c>
      <c r="M21" s="18">
        <f>'15'!$H$37*'C-P'!M$1*'C-P'!M$1+'15'!$H$38*'C-P'!M$1+'15'!$H$39</f>
        <v>-0.0012288445035491223</v>
      </c>
      <c r="N21" s="18">
        <f>'15'!$H$37*'C-P'!N$1*'C-P'!N$1+'15'!$H$38*'C-P'!N$1+'15'!$H$39</f>
        <v>-0.0018362239322452355</v>
      </c>
      <c r="O21" s="18">
        <f>'15'!$H$37*'C-P'!O$1*'C-P'!O$1+'15'!$H$38*'C-P'!O$1+'15'!$H$39</f>
        <v>-0.002538162342226072</v>
      </c>
      <c r="P21" s="18">
        <f>'15'!$H$37*'C-P'!P$1*'C-P'!P$1+'15'!$H$38*'C-P'!P$1+'15'!$H$39</f>
        <v>-0.003334659733491635</v>
      </c>
      <c r="Q21" s="18">
        <f>'15'!$H$37*'C-P'!Q$1*'C-P'!Q$1+'15'!$H$38*'C-P'!Q$1+'15'!$H$39</f>
        <v>-0.004225716106041919</v>
      </c>
    </row>
    <row r="22" spans="1:17" ht="12.75">
      <c r="A22" s="6">
        <v>16</v>
      </c>
      <c r="B22" s="18">
        <f>'16'!$H$37*'C-P'!B$1*'C-P'!B$1+'16'!$H$38*'C-P'!B$1+'16'!$H$39</f>
        <v>-0.0008038279816449598</v>
      </c>
      <c r="C22" s="18">
        <f>'16'!$H$37*'C-P'!C$1*'C-P'!C$1+'16'!$H$38*'C-P'!C$1+'16'!$H$39</f>
        <v>-0.0003545770350355048</v>
      </c>
      <c r="D22" s="18">
        <f>'16'!$H$37*'C-P'!D$1*'C-P'!D$1+'16'!$H$38*'C-P'!D$1+'16'!$H$39</f>
        <v>-1.0719785153248153E-06</v>
      </c>
      <c r="E22" s="18">
        <f>'16'!$H$37*'C-P'!E$1*'C-P'!E$1+'16'!$H$38*'C-P'!E$1+'16'!$H$39</f>
        <v>0.00025668718791558003</v>
      </c>
      <c r="F22" s="18">
        <f>'16'!$H$37*'C-P'!F$1*'C-P'!F$1+'16'!$H$38*'C-P'!F$1+'16'!$H$39</f>
        <v>0.0004187004642572101</v>
      </c>
      <c r="G22" s="18">
        <f>'16'!$H$37*'C-P'!G$1*'C-P'!G$1+'16'!$H$38*'C-P'!G$1+'16'!$H$39</f>
        <v>0.0004849678505095649</v>
      </c>
      <c r="H22" s="18">
        <f>'16'!$H$37*'C-P'!H$1*'C-P'!H$1+'16'!$H$38*'C-P'!H$1+'16'!$H$39</f>
        <v>0.0004554893466726445</v>
      </c>
      <c r="I22" s="18">
        <f>'16'!$H$37*'C-P'!I$1*'C-P'!I$1+'16'!$H$38*'C-P'!I$1+'16'!$H$39</f>
        <v>0.00033026495274644926</v>
      </c>
      <c r="J22" s="18">
        <f>'16'!$H$37*'C-P'!J$1*'C-P'!J$1+'16'!$H$38*'C-P'!J$1+'16'!$H$39</f>
        <v>0.00010929466873097924</v>
      </c>
      <c r="K22" s="18">
        <f>'16'!$H$37*'C-P'!K$1*'C-P'!K$1+'16'!$H$38*'C-P'!K$1+'16'!$H$39</f>
        <v>-0.00020742150537376557</v>
      </c>
      <c r="L22" s="18">
        <f>'16'!$H$37*'C-P'!L$1*'C-P'!L$1+'16'!$H$38*'C-P'!L$1+'16'!$H$39</f>
        <v>-0.0006198835695677861</v>
      </c>
      <c r="M22" s="18">
        <f>'16'!$H$37*'C-P'!M$1*'C-P'!M$1+'16'!$H$38*'C-P'!M$1+'16'!$H$39</f>
        <v>-0.0011280915238510826</v>
      </c>
      <c r="N22" s="18">
        <f>'16'!$H$37*'C-P'!N$1*'C-P'!N$1+'16'!$H$38*'C-P'!N$1+'16'!$H$39</f>
        <v>-0.0017320453682236527</v>
      </c>
      <c r="O22" s="18">
        <f>'16'!$H$37*'C-P'!O$1*'C-P'!O$1+'16'!$H$38*'C-P'!O$1+'16'!$H$39</f>
        <v>-0.0024317451026854963</v>
      </c>
      <c r="P22" s="18">
        <f>'16'!$H$37*'C-P'!P$1*'C-P'!P$1+'16'!$H$38*'C-P'!P$1+'16'!$H$39</f>
        <v>-0.0032271907272366186</v>
      </c>
      <c r="Q22" s="18">
        <f>'16'!$H$37*'C-P'!Q$1*'C-P'!Q$1+'16'!$H$38*'C-P'!Q$1+'16'!$H$39</f>
        <v>-0.0041183822418770135</v>
      </c>
    </row>
    <row r="23" spans="1:17" ht="12.75">
      <c r="A23" s="6">
        <v>17</v>
      </c>
      <c r="B23" s="18">
        <f>'17'!$H$37*'C-P'!B$1*'C-P'!B$1+'17'!$H$38*'C-P'!B$1+'17'!$H$39</f>
        <v>-0.0008166128672380708</v>
      </c>
      <c r="C23" s="18">
        <f>'17'!$H$37*'C-P'!C$1*'C-P'!C$1+'17'!$H$38*'C-P'!C$1+'17'!$H$39</f>
        <v>-0.00035371905900303017</v>
      </c>
      <c r="D23" s="18">
        <f>'17'!$H$37*'C-P'!D$1*'C-P'!D$1+'17'!$H$38*'C-P'!D$1+'17'!$H$39</f>
        <v>1.2478577356540952E-05</v>
      </c>
      <c r="E23" s="18">
        <f>'17'!$H$37*'C-P'!E$1*'C-P'!E$1+'17'!$H$38*'C-P'!E$1+'17'!$H$39</f>
        <v>0.0002819800418406423</v>
      </c>
      <c r="F23" s="18">
        <f>'17'!$H$37*'C-P'!F$1*'C-P'!F$1+'17'!$H$38*'C-P'!F$1+'17'!$H$39</f>
        <v>0.00045478533444927435</v>
      </c>
      <c r="G23" s="18">
        <f>'17'!$H$37*'C-P'!G$1*'C-P'!G$1+'17'!$H$38*'C-P'!G$1+'17'!$H$39</f>
        <v>0.000530894455182437</v>
      </c>
      <c r="H23" s="18">
        <f>'17'!$H$37*'C-P'!H$1*'C-P'!H$1+'17'!$H$38*'C-P'!H$1+'17'!$H$39</f>
        <v>0.0005103074040401293</v>
      </c>
      <c r="I23" s="18">
        <f>'17'!$H$37*'C-P'!I$1*'C-P'!I$1+'17'!$H$38*'C-P'!I$1+'17'!$H$39</f>
        <v>0.00039302418102235255</v>
      </c>
      <c r="J23" s="18">
        <f>'17'!$H$37*'C-P'!J$1*'C-P'!J$1+'17'!$H$38*'C-P'!J$1+'17'!$H$39</f>
        <v>0.000179044786129106</v>
      </c>
      <c r="K23" s="18">
        <f>'17'!$H$37*'C-P'!K$1*'C-P'!K$1+'17'!$H$38*'C-P'!K$1+'17'!$H$39</f>
        <v>-0.00013163078063961001</v>
      </c>
      <c r="L23" s="18">
        <f>'17'!$H$37*'C-P'!L$1*'C-P'!L$1+'17'!$H$38*'C-P'!L$1+'17'!$H$39</f>
        <v>-0.000539002519283795</v>
      </c>
      <c r="M23" s="18">
        <f>'17'!$H$37*'C-P'!M$1*'C-P'!M$1+'17'!$H$38*'C-P'!M$1+'17'!$H$39</f>
        <v>-0.0010430704298034508</v>
      </c>
      <c r="N23" s="18">
        <f>'17'!$H$37*'C-P'!N$1*'C-P'!N$1+'17'!$H$38*'C-P'!N$1+'17'!$H$39</f>
        <v>-0.0016438345121985764</v>
      </c>
      <c r="O23" s="18">
        <f>'17'!$H$37*'C-P'!O$1*'C-P'!O$1+'17'!$H$38*'C-P'!O$1+'17'!$H$39</f>
        <v>-0.00234129476646917</v>
      </c>
      <c r="P23" s="18">
        <f>'17'!$H$37*'C-P'!P$1*'C-P'!P$1+'17'!$H$38*'C-P'!P$1+'17'!$H$39</f>
        <v>-0.0031354511926152337</v>
      </c>
      <c r="Q23" s="18">
        <f>'17'!$H$37*'C-P'!Q$1*'C-P'!Q$1+'17'!$H$38*'C-P'!Q$1+'17'!$H$39</f>
        <v>-0.004026303790636767</v>
      </c>
    </row>
    <row r="24" spans="1:17" ht="12.75">
      <c r="A24" s="6">
        <v>18</v>
      </c>
      <c r="B24" s="18">
        <f>'18'!$H$37*'C-P'!B$1*'C-P'!B$1+'18'!$H$38*'C-P'!B$1+'18'!$H$39</f>
        <v>-0.0008275709791559192</v>
      </c>
      <c r="C24" s="18">
        <f>'18'!$H$37*'C-P'!C$1*'C-P'!C$1+'18'!$H$38*'C-P'!C$1+'18'!$H$39</f>
        <v>-0.00035313426865223084</v>
      </c>
      <c r="D24" s="18">
        <f>'18'!$H$37*'C-P'!D$1*'C-P'!D$1+'18'!$H$38*'C-P'!D$1+'18'!$H$39</f>
        <v>2.379692420456463E-05</v>
      </c>
      <c r="E24" s="18">
        <f>'18'!$H$37*'C-P'!E$1*'C-P'!E$1+'18'!$H$38*'C-P'!E$1+'18'!$H$39</f>
        <v>0.0003032225994144674</v>
      </c>
      <c r="F24" s="18">
        <f>'18'!$H$37*'C-P'!F$1*'C-P'!F$1+'18'!$H$38*'C-P'!F$1+'18'!$H$39</f>
        <v>0.00048514275697747683</v>
      </c>
      <c r="G24" s="18">
        <f>'18'!$H$37*'C-P'!G$1*'C-P'!G$1+'18'!$H$38*'C-P'!G$1+'18'!$H$39</f>
        <v>0.0005695573968935936</v>
      </c>
      <c r="H24" s="18">
        <f>'18'!$H$37*'C-P'!H$1*'C-P'!H$1+'18'!$H$38*'C-P'!H$1+'18'!$H$39</f>
        <v>0.000556466519162818</v>
      </c>
      <c r="I24" s="18">
        <f>'18'!$H$37*'C-P'!I$1*'C-P'!I$1+'18'!$H$38*'C-P'!I$1+'18'!$H$39</f>
        <v>0.0004458701237851489</v>
      </c>
      <c r="J24" s="18">
        <f>'18'!$H$37*'C-P'!J$1*'C-P'!J$1+'18'!$H$38*'C-P'!J$1+'18'!$H$39</f>
        <v>0.00023776821076058668</v>
      </c>
      <c r="K24" s="18">
        <f>'18'!$H$37*'C-P'!K$1*'C-P'!K$1+'18'!$H$38*'C-P'!K$1+'18'!$H$39</f>
        <v>-6.783921991086826E-05</v>
      </c>
      <c r="L24" s="18">
        <f>'18'!$H$37*'C-P'!L$1*'C-P'!L$1+'18'!$H$38*'C-P'!L$1+'18'!$H$39</f>
        <v>-0.0004709521682292163</v>
      </c>
      <c r="M24" s="18">
        <f>'18'!$H$37*'C-P'!M$1*'C-P'!M$1+'18'!$H$38*'C-P'!M$1+'18'!$H$39</f>
        <v>-0.0009715706341944562</v>
      </c>
      <c r="N24" s="18">
        <f>'18'!$H$37*'C-P'!N$1*'C-P'!N$1+'18'!$H$38*'C-P'!N$1+'18'!$H$39</f>
        <v>-0.0015696946178065888</v>
      </c>
      <c r="O24" s="18">
        <f>'18'!$H$37*'C-P'!O$1*'C-P'!O$1+'18'!$H$38*'C-P'!O$1+'18'!$H$39</f>
        <v>-0.002265324119065616</v>
      </c>
      <c r="P24" s="18">
        <f>'18'!$H$37*'C-P'!P$1*'C-P'!P$1+'18'!$H$38*'C-P'!P$1+'18'!$H$39</f>
        <v>-0.0030584591379715347</v>
      </c>
      <c r="Q24" s="18">
        <f>'18'!$H$37*'C-P'!Q$1*'C-P'!Q$1+'18'!$H$38*'C-P'!Q$1+'18'!$H$39</f>
        <v>-0.003949099674524347</v>
      </c>
    </row>
    <row r="25" spans="1:17" ht="12.75">
      <c r="A25" s="6">
        <v>19</v>
      </c>
      <c r="B25" s="18">
        <f>'19'!$H$37*'C-P'!B$1*'C-P'!B$1+'19'!$H$38*'C-P'!B$1+'19'!$H$39</f>
        <v>-0.0008374449050353372</v>
      </c>
      <c r="C25" s="18">
        <f>'19'!$H$37*'C-P'!C$1*'C-P'!C$1+'19'!$H$38*'C-P'!C$1+'19'!$H$39</f>
        <v>-0.0003529668103399629</v>
      </c>
      <c r="D25" s="18">
        <f>'19'!$H$37*'C-P'!D$1*'C-P'!D$1+'19'!$H$38*'C-P'!D$1+'19'!$H$39</f>
        <v>3.330292874801797E-05</v>
      </c>
      <c r="E25" s="18">
        <f>'19'!$H$37*'C-P'!E$1*'C-P'!E$1+'19'!$H$38*'C-P'!E$1+'19'!$H$39</f>
        <v>0.0003213643122286056</v>
      </c>
      <c r="F25" s="18">
        <f>'19'!$H$37*'C-P'!F$1*'C-P'!F$1+'19'!$H$38*'C-P'!F$1+'19'!$H$39</f>
        <v>0.0005112173401017998</v>
      </c>
      <c r="G25" s="18">
        <f>'19'!$H$37*'C-P'!G$1*'C-P'!G$1+'19'!$H$38*'C-P'!G$1+'19'!$H$39</f>
        <v>0.0006028620123676007</v>
      </c>
      <c r="H25" s="18">
        <f>'19'!$H$37*'C-P'!H$1*'C-P'!H$1+'19'!$H$38*'C-P'!H$1+'19'!$H$39</f>
        <v>0.0005962983290260084</v>
      </c>
      <c r="I25" s="18">
        <f>'19'!$H$37*'C-P'!I$1*'C-P'!I$1+'19'!$H$38*'C-P'!I$1+'19'!$H$39</f>
        <v>0.0004915262900770227</v>
      </c>
      <c r="J25" s="18">
        <f>'19'!$H$37*'C-P'!J$1*'C-P'!J$1+'19'!$H$38*'C-P'!J$1+'19'!$H$39</f>
        <v>0.0002885458955206432</v>
      </c>
      <c r="K25" s="18">
        <f>'19'!$H$37*'C-P'!K$1*'C-P'!K$1+'19'!$H$38*'C-P'!K$1+'19'!$H$39</f>
        <v>-1.2642854643129045E-05</v>
      </c>
      <c r="L25" s="18">
        <f>'19'!$H$37*'C-P'!L$1*'C-P'!L$1+'19'!$H$38*'C-P'!L$1+'19'!$H$39</f>
        <v>-0.0004120399604142953</v>
      </c>
      <c r="M25" s="18">
        <f>'19'!$H$37*'C-P'!M$1*'C-P'!M$1+'19'!$H$38*'C-P'!M$1+'19'!$H$39</f>
        <v>-0.0009096454217928556</v>
      </c>
      <c r="N25" s="18">
        <f>'19'!$H$37*'C-P'!N$1*'C-P'!N$1+'19'!$H$38*'C-P'!N$1+'19'!$H$39</f>
        <v>-0.0015054592387788064</v>
      </c>
      <c r="O25" s="18">
        <f>'19'!$H$37*'C-P'!O$1*'C-P'!O$1+'19'!$H$38*'C-P'!O$1+'19'!$H$39</f>
        <v>-0.002199481411372152</v>
      </c>
      <c r="P25" s="18">
        <f>'19'!$H$37*'C-P'!P$1*'C-P'!P$1+'19'!$H$38*'C-P'!P$1+'19'!$H$39</f>
        <v>-0.002991711939572891</v>
      </c>
      <c r="Q25" s="18">
        <f>'19'!$H$37*'C-P'!Q$1*'C-P'!Q$1+'19'!$H$38*'C-P'!Q$1+'19'!$H$39</f>
        <v>-0.003882150823381025</v>
      </c>
    </row>
    <row r="26" spans="1:17" ht="12.75">
      <c r="A26" s="6">
        <v>20</v>
      </c>
      <c r="B26" s="18">
        <f>'20'!$H$37*'C-P'!B$1*'C-P'!B$1+'20'!$H$38*'C-P'!B$1+'20'!$H$39</f>
        <v>-0.0008458841974550886</v>
      </c>
      <c r="C26" s="18">
        <f>'20'!$H$37*'C-P'!C$1*'C-P'!C$1+'20'!$H$38*'C-P'!C$1+'20'!$H$39</f>
        <v>-0.0003529098042725858</v>
      </c>
      <c r="D26" s="18">
        <f>'20'!$H$37*'C-P'!D$1*'C-P'!D$1+'20'!$H$38*'C-P'!D$1+'20'!$H$39</f>
        <v>4.1275595451213416E-05</v>
      </c>
      <c r="E26" s="18">
        <f>'20'!$H$37*'C-P'!E$1*'C-P'!E$1+'20'!$H$38*'C-P'!E$1+'20'!$H$39</f>
        <v>0.0003366720017163095</v>
      </c>
      <c r="F26" s="18">
        <f>'20'!$H$37*'C-P'!F$1*'C-P'!F$1+'20'!$H$38*'C-P'!F$1+'20'!$H$39</f>
        <v>0.0005332794145227018</v>
      </c>
      <c r="G26" s="18">
        <f>'20'!$H$37*'C-P'!G$1*'C-P'!G$1+'20'!$H$38*'C-P'!G$1+'20'!$H$39</f>
        <v>0.0006310978338703904</v>
      </c>
      <c r="H26" s="18">
        <f>'20'!$H$37*'C-P'!H$1*'C-P'!H$1+'20'!$H$38*'C-P'!H$1+'20'!$H$39</f>
        <v>0.0006301272597593766</v>
      </c>
      <c r="I26" s="18">
        <f>'20'!$H$37*'C-P'!I$1*'C-P'!I$1+'20'!$H$38*'C-P'!I$1+'20'!$H$39</f>
        <v>0.0005303676921896584</v>
      </c>
      <c r="J26" s="18">
        <f>'20'!$H$37*'C-P'!J$1*'C-P'!J$1+'20'!$H$38*'C-P'!J$1+'20'!$H$39</f>
        <v>0.00033181913116123694</v>
      </c>
      <c r="K26" s="18">
        <f>'20'!$H$37*'C-P'!K$1*'C-P'!K$1+'20'!$H$38*'C-P'!K$1+'20'!$H$39</f>
        <v>3.448157667411238E-05</v>
      </c>
      <c r="L26" s="18">
        <f>'20'!$H$37*'C-P'!L$1*'C-P'!L$1+'20'!$H$38*'C-P'!L$1+'20'!$H$39</f>
        <v>-0.0003616449712717171</v>
      </c>
      <c r="M26" s="18">
        <f>'20'!$H$37*'C-P'!M$1*'C-P'!M$1+'20'!$H$38*'C-P'!M$1+'20'!$H$39</f>
        <v>-0.0008565605126762479</v>
      </c>
      <c r="N26" s="18">
        <f>'20'!$H$37*'C-P'!N$1*'C-P'!N$1+'20'!$H$38*'C-P'!N$1+'20'!$H$39</f>
        <v>-0.001450265047539482</v>
      </c>
      <c r="O26" s="18">
        <f>'20'!$H$37*'C-P'!O$1*'C-P'!O$1+'20'!$H$38*'C-P'!O$1+'20'!$H$39</f>
        <v>-0.0021427585758614226</v>
      </c>
      <c r="P26" s="18">
        <f>'20'!$H$37*'C-P'!P$1*'C-P'!P$1+'20'!$H$38*'C-P'!P$1+'20'!$H$39</f>
        <v>-0.002934041097642064</v>
      </c>
      <c r="Q26" s="18">
        <f>'20'!$H$37*'C-P'!Q$1*'C-P'!Q$1+'20'!$H$38*'C-P'!Q$1+'20'!$H$39</f>
        <v>-0.00382411261288141</v>
      </c>
    </row>
    <row r="27" spans="1:17" ht="12.75">
      <c r="A27" s="6">
        <v>21</v>
      </c>
      <c r="B27" s="18">
        <f>'21'!$H$37*'C-P'!B$1*'C-P'!B$1+'21'!$H$38*'C-P'!B$1+'21'!$H$39</f>
        <v>-0.0008533127914809157</v>
      </c>
      <c r="C27" s="18">
        <f>'21'!$H$37*'C-P'!C$1*'C-P'!C$1+'21'!$H$38*'C-P'!C$1+'21'!$H$39</f>
        <v>-0.00035296371800898406</v>
      </c>
      <c r="D27" s="18">
        <f>'21'!$H$37*'C-P'!D$1*'C-P'!D$1+'21'!$H$38*'C-P'!D$1+'21'!$H$39</f>
        <v>4.8105550678492065E-05</v>
      </c>
      <c r="E27" s="18">
        <f>'21'!$H$37*'C-P'!E$1*'C-P'!E$1+'21'!$H$38*'C-P'!E$1+'21'!$H$39</f>
        <v>0.00034989501458151267</v>
      </c>
      <c r="F27" s="18">
        <f>'21'!$H$37*'C-P'!F$1*'C-P'!F$1+'21'!$H$38*'C-P'!F$1+'21'!$H$39</f>
        <v>0.0005524046737000773</v>
      </c>
      <c r="G27" s="18">
        <f>'21'!$H$37*'C-P'!G$1*'C-P'!G$1+'21'!$H$38*'C-P'!G$1+'21'!$H$39</f>
        <v>0.0006556345280341865</v>
      </c>
      <c r="H27" s="18">
        <f>'21'!$H$37*'C-P'!H$1*'C-P'!H$1+'21'!$H$38*'C-P'!H$1+'21'!$H$39</f>
        <v>0.0006595845775838403</v>
      </c>
      <c r="I27" s="18">
        <f>'21'!$H$37*'C-P'!I$1*'C-P'!I$1+'21'!$H$38*'C-P'!I$1+'21'!$H$39</f>
        <v>0.000564254822349038</v>
      </c>
      <c r="J27" s="18">
        <f>'21'!$H$37*'C-P'!J$1*'C-P'!J$1+'21'!$H$38*'C-P'!J$1+'21'!$H$39</f>
        <v>0.00036964526232978034</v>
      </c>
      <c r="K27" s="18">
        <f>'21'!$H$37*'C-P'!K$1*'C-P'!K$1+'21'!$H$38*'C-P'!K$1+'21'!$H$39</f>
        <v>7.575589752606762E-05</v>
      </c>
      <c r="L27" s="18">
        <f>'21'!$H$37*'C-P'!L$1*'C-P'!L$1+'21'!$H$38*'C-P'!L$1+'21'!$H$39</f>
        <v>-0.0003174132720621019</v>
      </c>
      <c r="M27" s="18">
        <f>'21'!$H$37*'C-P'!M$1*'C-P'!M$1+'21'!$H$38*'C-P'!M$1+'21'!$H$39</f>
        <v>-0.0008098622464347265</v>
      </c>
      <c r="N27" s="18">
        <f>'21'!$H$37*'C-P'!N$1*'C-P'!N$1+'21'!$H$38*'C-P'!N$1+'21'!$H$39</f>
        <v>-0.0014015910255918062</v>
      </c>
      <c r="O27" s="18">
        <f>'21'!$H$37*'C-P'!O$1*'C-P'!O$1+'21'!$H$38*'C-P'!O$1+'21'!$H$39</f>
        <v>-0.002092599609533342</v>
      </c>
      <c r="P27" s="18">
        <f>'21'!$H$37*'C-P'!P$1*'C-P'!P$1+'21'!$H$38*'C-P'!P$1+'21'!$H$39</f>
        <v>-0.0028828879982593343</v>
      </c>
      <c r="Q27" s="18">
        <f>'21'!$H$37*'C-P'!Q$1*'C-P'!Q$1+'21'!$H$38*'C-P'!Q$1+'21'!$H$39</f>
        <v>-0.0037724561917697828</v>
      </c>
    </row>
    <row r="28" spans="1:17" ht="12.75">
      <c r="A28" s="6">
        <v>22</v>
      </c>
      <c r="B28" s="18">
        <f>'22'!$H$37*'C-P'!B$1*'C-P'!B$1+'22'!$H$38*'C-P'!B$1+'22'!$H$39</f>
        <v>-0.0008599361625799481</v>
      </c>
      <c r="C28" s="18">
        <f>'22'!$H$37*'C-P'!C$1*'C-P'!C$1+'22'!$H$38*'C-P'!C$1+'22'!$H$39</f>
        <v>-0.00035307239468210163</v>
      </c>
      <c r="D28" s="18">
        <f>'22'!$H$37*'C-P'!D$1*'C-P'!D$1+'22'!$H$38*'C-P'!D$1+'22'!$H$39</f>
        <v>5.4063677916328136E-05</v>
      </c>
      <c r="E28" s="18">
        <f>'22'!$H$37*'C-P'!E$1*'C-P'!E$1+'22'!$H$38*'C-P'!E$1+'22'!$H$39</f>
        <v>0.00036147205521534103</v>
      </c>
      <c r="F28" s="18">
        <f>'22'!$H$37*'C-P'!F$1*'C-P'!F$1+'22'!$H$38*'C-P'!F$1+'22'!$H$39</f>
        <v>0.0005691527372149372</v>
      </c>
      <c r="G28" s="18">
        <f>'22'!$H$37*'C-P'!G$1*'C-P'!G$1+'22'!$H$38*'C-P'!G$1+'22'!$H$39</f>
        <v>0.0006771057239151163</v>
      </c>
      <c r="H28" s="18">
        <f>'22'!$H$37*'C-P'!H$1*'C-P'!H$1+'22'!$H$38*'C-P'!H$1+'22'!$H$39</f>
        <v>0.000685331015315879</v>
      </c>
      <c r="I28" s="18">
        <f>'22'!$H$37*'C-P'!I$1*'C-P'!I$1+'22'!$H$38*'C-P'!I$1+'22'!$H$39</f>
        <v>0.0005938286114172252</v>
      </c>
      <c r="J28" s="18">
        <f>'22'!$H$37*'C-P'!J$1*'C-P'!J$1+'22'!$H$38*'C-P'!J$1+'22'!$H$39</f>
        <v>0.0004025985122191539</v>
      </c>
      <c r="K28" s="18">
        <f>'22'!$H$37*'C-P'!K$1*'C-P'!K$1+'22'!$H$38*'C-P'!K$1+'22'!$H$39</f>
        <v>0.00011164071772166561</v>
      </c>
      <c r="L28" s="18">
        <f>'22'!$H$37*'C-P'!L$1*'C-P'!L$1+'22'!$H$38*'C-P'!L$1+'22'!$H$39</f>
        <v>-0.0002790447720752388</v>
      </c>
      <c r="M28" s="18">
        <f>'22'!$H$37*'C-P'!M$1*'C-P'!M$1+'22'!$H$38*'C-P'!M$1+'22'!$H$39</f>
        <v>-0.0007694579571715593</v>
      </c>
      <c r="N28" s="18">
        <f>'22'!$H$37*'C-P'!N$1*'C-P'!N$1+'22'!$H$38*'C-P'!N$1+'22'!$H$39</f>
        <v>-0.0013595988375672986</v>
      </c>
      <c r="O28" s="18">
        <f>'22'!$H$37*'C-P'!O$1*'C-P'!O$1+'22'!$H$38*'C-P'!O$1+'22'!$H$39</f>
        <v>-0.002049467413262453</v>
      </c>
      <c r="P28" s="18">
        <f>'22'!$H$37*'C-P'!P$1*'C-P'!P$1+'22'!$H$38*'C-P'!P$1+'22'!$H$39</f>
        <v>-0.0028390636842570236</v>
      </c>
      <c r="Q28" s="18">
        <f>'22'!$H$37*'C-P'!Q$1*'C-P'!Q$1+'22'!$H$38*'C-P'!Q$1+'22'!$H$39</f>
        <v>-0.0037283876505510138</v>
      </c>
    </row>
    <row r="29" spans="1:17" ht="12.75">
      <c r="A29" s="6">
        <v>23</v>
      </c>
      <c r="B29" s="18">
        <f>'23'!$H$37*'C-P'!B$1*'C-P'!B$1+'23'!$H$38*'C-P'!B$1+'23'!$H$39</f>
        <v>-0.0008663925113279588</v>
      </c>
      <c r="C29" s="18">
        <f>'23'!$H$37*'C-P'!C$1*'C-P'!C$1+'23'!$H$38*'C-P'!C$1+'23'!$H$39</f>
        <v>-0.0003535723479190378</v>
      </c>
      <c r="D29" s="18">
        <f>'23'!$H$37*'C-P'!D$1*'C-P'!D$1+'23'!$H$38*'C-P'!D$1+'23'!$H$39</f>
        <v>5.909623432641159E-05</v>
      </c>
      <c r="E29" s="18">
        <f>'23'!$H$37*'C-P'!E$1*'C-P'!E$1+'23'!$H$38*'C-P'!E$1+'23'!$H$39</f>
        <v>0.00037161323540838963</v>
      </c>
      <c r="F29" s="18">
        <f>'23'!$H$37*'C-P'!F$1*'C-P'!F$1+'23'!$H$38*'C-P'!F$1+'23'!$H$39</f>
        <v>0.0005839786553268958</v>
      </c>
      <c r="G29" s="18">
        <f>'23'!$H$37*'C-P'!G$1*'C-P'!G$1+'23'!$H$38*'C-P'!G$1+'23'!$H$39</f>
        <v>0.0006961924940819307</v>
      </c>
      <c r="H29" s="18">
        <f>'23'!$H$37*'C-P'!H$1*'C-P'!H$1+'23'!$H$38*'C-P'!H$1+'23'!$H$39</f>
        <v>0.000708254751673494</v>
      </c>
      <c r="I29" s="18">
        <f>'23'!$H$37*'C-P'!I$1*'C-P'!I$1+'23'!$H$38*'C-P'!I$1+'23'!$H$39</f>
        <v>0.0006201654281015861</v>
      </c>
      <c r="J29" s="18">
        <f>'23'!$H$37*'C-P'!J$1*'C-P'!J$1+'23'!$H$38*'C-P'!J$1+'23'!$H$39</f>
        <v>0.00043192452336620604</v>
      </c>
      <c r="K29" s="18">
        <f>'23'!$H$37*'C-P'!K$1*'C-P'!K$1+'23'!$H$38*'C-P'!K$1+'23'!$H$39</f>
        <v>0.0001435320374673539</v>
      </c>
      <c r="L29" s="18">
        <f>'23'!$H$37*'C-P'!L$1*'C-P'!L$1+'23'!$H$38*'C-P'!L$1+'23'!$H$39</f>
        <v>-0.00024501202959496815</v>
      </c>
      <c r="M29" s="18">
        <f>'23'!$H$37*'C-P'!M$1*'C-P'!M$1+'23'!$H$38*'C-P'!M$1+'23'!$H$39</f>
        <v>-0.0007337076778207623</v>
      </c>
      <c r="N29" s="18">
        <f>'23'!$H$37*'C-P'!N$1*'C-P'!N$1+'23'!$H$38*'C-P'!N$1+'23'!$H$39</f>
        <v>-0.0013225549072100285</v>
      </c>
      <c r="O29" s="18">
        <f>'23'!$H$37*'C-P'!O$1*'C-P'!O$1+'23'!$H$38*'C-P'!O$1+'23'!$H$39</f>
        <v>-0.002011553717762766</v>
      </c>
      <c r="P29" s="18">
        <f>'23'!$H$37*'C-P'!P$1*'C-P'!P$1+'23'!$H$38*'C-P'!P$1+'23'!$H$39</f>
        <v>-0.0028007041094789747</v>
      </c>
      <c r="Q29" s="18">
        <f>'23'!$H$37*'C-P'!Q$1*'C-P'!Q$1+'23'!$H$38*'C-P'!Q$1+'23'!$H$39</f>
        <v>-0.0036900060823586564</v>
      </c>
    </row>
    <row r="30" spans="1:17" ht="12.75">
      <c r="A30" s="6">
        <v>24</v>
      </c>
      <c r="B30" s="18">
        <f>'24'!$H$37*'C-P'!B$1*'C-P'!B$1+'24'!$H$38*'C-P'!B$1+'24'!$H$39</f>
        <v>-0.000871400321476405</v>
      </c>
      <c r="C30" s="18">
        <f>'24'!$H$37*'C-P'!C$1*'C-P'!C$1+'24'!$H$38*'C-P'!C$1+'24'!$H$39</f>
        <v>-0.0003536349968837441</v>
      </c>
      <c r="D30" s="18">
        <f>'24'!$H$37*'C-P'!D$1*'C-P'!D$1+'24'!$H$38*'C-P'!D$1+'24'!$H$39</f>
        <v>6.36467515159778E-05</v>
      </c>
      <c r="E30" s="18">
        <f>'24'!$H$37*'C-P'!E$1*'C-P'!E$1+'24'!$H$38*'C-P'!E$1+'24'!$H$39</f>
        <v>0.0003804449237227608</v>
      </c>
      <c r="F30" s="18">
        <f>'24'!$H$37*'C-P'!F$1*'C-P'!F$1+'24'!$H$38*'C-P'!F$1+'24'!$H$39</f>
        <v>0.000596759519736605</v>
      </c>
      <c r="G30" s="18">
        <f>'24'!$H$37*'C-P'!G$1*'C-P'!G$1+'24'!$H$38*'C-P'!G$1+'24'!$H$39</f>
        <v>0.0007125905395575106</v>
      </c>
      <c r="H30" s="18">
        <f>'24'!$H$37*'C-P'!H$1*'C-P'!H$1+'24'!$H$38*'C-P'!H$1+'24'!$H$39</f>
        <v>0.0007279379831854767</v>
      </c>
      <c r="I30" s="18">
        <f>'24'!$H$37*'C-P'!I$1*'C-P'!I$1+'24'!$H$38*'C-P'!I$1+'24'!$H$39</f>
        <v>0.0006428018506205043</v>
      </c>
      <c r="J30" s="18">
        <f>'24'!$H$37*'C-P'!J$1*'C-P'!J$1+'24'!$H$38*'C-P'!J$1+'24'!$H$39</f>
        <v>0.00045718214186259284</v>
      </c>
      <c r="K30" s="18">
        <f>'24'!$H$37*'C-P'!K$1*'C-P'!K$1+'24'!$H$38*'C-P'!K$1+'24'!$H$39</f>
        <v>0.0001710788569117428</v>
      </c>
      <c r="L30" s="18">
        <f>'24'!$H$37*'C-P'!L$1*'C-P'!L$1+'24'!$H$38*'C-P'!L$1+'24'!$H$39</f>
        <v>-0.0002155080042320458</v>
      </c>
      <c r="M30" s="18">
        <f>'24'!$H$37*'C-P'!M$1*'C-P'!M$1+'24'!$H$38*'C-P'!M$1+'24'!$H$39</f>
        <v>-0.0007025784415687752</v>
      </c>
      <c r="N30" s="18">
        <f>'24'!$H$37*'C-P'!N$1*'C-P'!N$1+'24'!$H$38*'C-P'!N$1+'24'!$H$39</f>
        <v>-0.0012901324550984418</v>
      </c>
      <c r="O30" s="18">
        <f>'24'!$H$37*'C-P'!O$1*'C-P'!O$1+'24'!$H$38*'C-P'!O$1+'24'!$H$39</f>
        <v>-0.0019781700448210475</v>
      </c>
      <c r="P30" s="18">
        <f>'24'!$H$37*'C-P'!P$1*'C-P'!P$1+'24'!$H$38*'C-P'!P$1+'24'!$H$39</f>
        <v>-0.002766691210736592</v>
      </c>
      <c r="Q30" s="18">
        <f>'24'!$H$37*'C-P'!Q$1*'C-P'!Q$1+'24'!$H$38*'C-P'!Q$1+'24'!$H$39</f>
        <v>-0.0036556959528450768</v>
      </c>
    </row>
    <row r="31" spans="1:17" ht="12.75">
      <c r="A31" s="6">
        <v>25</v>
      </c>
      <c r="B31" s="18">
        <f>'25'!$H$37*'C-P'!B$1*'C-P'!B$1+'25'!$H$38*'C-P'!B$1+'25'!$H$39</f>
        <v>-0.00087529367636779</v>
      </c>
      <c r="C31" s="18">
        <f>'25'!$H$37*'C-P'!C$1*'C-P'!C$1+'25'!$H$38*'C-P'!C$1+'25'!$H$39</f>
        <v>-0.00035338345864661643</v>
      </c>
      <c r="D31" s="18">
        <f>'25'!$H$37*'C-P'!D$1*'C-P'!D$1+'25'!$H$38*'C-P'!D$1+'25'!$H$39</f>
        <v>6.779192880159595E-05</v>
      </c>
      <c r="E31" s="18">
        <f>'25'!$H$37*'C-P'!E$1*'C-P'!E$1+'25'!$H$38*'C-P'!E$1+'25'!$H$39</f>
        <v>0.00038823248597684695</v>
      </c>
      <c r="F31" s="18">
        <f>'25'!$H$37*'C-P'!F$1*'C-P'!F$1+'25'!$H$38*'C-P'!F$1+'25'!$H$39</f>
        <v>0.0006079382128791366</v>
      </c>
      <c r="G31" s="18">
        <f>'25'!$H$37*'C-P'!G$1*'C-P'!G$1+'25'!$H$38*'C-P'!G$1+'25'!$H$39</f>
        <v>0.000726909109508465</v>
      </c>
      <c r="H31" s="18">
        <f>'25'!$H$37*'C-P'!H$1*'C-P'!H$1+'25'!$H$38*'C-P'!H$1+'25'!$H$39</f>
        <v>0.0007451451758648318</v>
      </c>
      <c r="I31" s="18">
        <f>'25'!$H$37*'C-P'!I$1*'C-P'!I$1+'25'!$H$38*'C-P'!I$1+'25'!$H$39</f>
        <v>0.000662646411948237</v>
      </c>
      <c r="J31" s="18">
        <f>'25'!$H$37*'C-P'!J$1*'C-P'!J$1+'25'!$H$38*'C-P'!J$1+'25'!$H$39</f>
        <v>0.0004794128177586822</v>
      </c>
      <c r="K31" s="18">
        <f>'25'!$H$37*'C-P'!K$1*'C-P'!K$1+'25'!$H$38*'C-P'!K$1+'25'!$H$39</f>
        <v>0.00019544439329616595</v>
      </c>
      <c r="L31" s="18">
        <f>'25'!$H$37*'C-P'!L$1*'C-P'!L$1+'25'!$H$38*'C-P'!L$1+'25'!$H$39</f>
        <v>-0.00018925886143931255</v>
      </c>
      <c r="M31" s="18">
        <f>'25'!$H$37*'C-P'!M$1*'C-P'!M$1+'25'!$H$38*'C-P'!M$1+'25'!$H$39</f>
        <v>-0.0006746969464477533</v>
      </c>
      <c r="N31" s="18">
        <f>'25'!$H$37*'C-P'!N$1*'C-P'!N$1+'25'!$H$38*'C-P'!N$1+'25'!$H$39</f>
        <v>-0.0012608698617291537</v>
      </c>
      <c r="O31" s="18">
        <f>'25'!$H$37*'C-P'!O$1*'C-P'!O$1+'25'!$H$38*'C-P'!O$1+'25'!$H$39</f>
        <v>-0.0019477776072835138</v>
      </c>
      <c r="P31" s="18">
        <f>'25'!$H$37*'C-P'!P$1*'C-P'!P$1+'25'!$H$38*'C-P'!P$1+'25'!$H$39</f>
        <v>-0.0027354201831108404</v>
      </c>
      <c r="Q31" s="18">
        <f>'25'!$H$37*'C-P'!Q$1*'C-P'!Q$1+'25'!$H$38*'C-P'!Q$1+'25'!$H$39</f>
        <v>-0.0036237975892111233</v>
      </c>
    </row>
  </sheetData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236</v>
      </c>
      <c r="B3" s="1">
        <v>21</v>
      </c>
      <c r="C3" s="3">
        <v>20</v>
      </c>
      <c r="D3" s="1">
        <v>245.4</v>
      </c>
      <c r="E3" s="1">
        <v>287</v>
      </c>
      <c r="F3" s="1">
        <v>1.4</v>
      </c>
      <c r="G3" s="1">
        <v>6174</v>
      </c>
      <c r="H3" s="1">
        <v>0</v>
      </c>
      <c r="I3" s="1">
        <v>-1</v>
      </c>
      <c r="J3" s="1">
        <v>0</v>
      </c>
    </row>
    <row r="4" spans="1:10" ht="12.75">
      <c r="A4" s="1" t="s">
        <v>237</v>
      </c>
      <c r="B4" s="1">
        <v>21</v>
      </c>
      <c r="C4" s="3">
        <v>20</v>
      </c>
      <c r="D4" s="1">
        <v>245.4</v>
      </c>
      <c r="E4" s="1">
        <v>287</v>
      </c>
      <c r="F4" s="1">
        <v>1.4</v>
      </c>
      <c r="G4" s="1">
        <v>6174</v>
      </c>
      <c r="H4" s="1">
        <v>0</v>
      </c>
      <c r="I4" s="1">
        <v>-3</v>
      </c>
      <c r="J4" s="1">
        <v>0</v>
      </c>
    </row>
    <row r="5" spans="1:10" ht="12.75">
      <c r="A5" s="1" t="s">
        <v>238</v>
      </c>
      <c r="B5" s="1">
        <v>21</v>
      </c>
      <c r="C5" s="3">
        <v>20</v>
      </c>
      <c r="D5" s="1">
        <v>245.4</v>
      </c>
      <c r="E5" s="1">
        <v>287</v>
      </c>
      <c r="F5" s="1">
        <v>1.4</v>
      </c>
      <c r="G5" s="1">
        <v>6174</v>
      </c>
      <c r="H5" s="1">
        <v>0</v>
      </c>
      <c r="I5" s="1">
        <v>-5</v>
      </c>
      <c r="J5" s="1">
        <v>0</v>
      </c>
    </row>
    <row r="6" spans="1:10" ht="12.75">
      <c r="A6" s="1" t="s">
        <v>239</v>
      </c>
      <c r="B6" s="1">
        <v>21</v>
      </c>
      <c r="C6" s="3">
        <v>20</v>
      </c>
      <c r="D6" s="1">
        <v>245.4</v>
      </c>
      <c r="E6" s="1">
        <v>287</v>
      </c>
      <c r="F6" s="1">
        <v>1.4</v>
      </c>
      <c r="G6" s="1">
        <v>6174</v>
      </c>
      <c r="H6" s="1">
        <v>0</v>
      </c>
      <c r="I6" s="1">
        <v>-7</v>
      </c>
      <c r="J6" s="1">
        <v>0</v>
      </c>
    </row>
    <row r="7" spans="1:10" ht="12.75">
      <c r="A7" s="1" t="s">
        <v>240</v>
      </c>
      <c r="B7" s="1">
        <v>21</v>
      </c>
      <c r="C7" s="3">
        <v>20</v>
      </c>
      <c r="D7" s="1">
        <v>245.4</v>
      </c>
      <c r="E7" s="1">
        <v>287</v>
      </c>
      <c r="F7" s="1">
        <v>1.4</v>
      </c>
      <c r="G7" s="1">
        <v>6174</v>
      </c>
      <c r="H7" s="1">
        <v>0</v>
      </c>
      <c r="I7" s="1">
        <v>-9</v>
      </c>
      <c r="J7" s="1">
        <v>0</v>
      </c>
    </row>
    <row r="8" spans="1:10" ht="12.75">
      <c r="A8" s="1" t="s">
        <v>241</v>
      </c>
      <c r="B8" s="1">
        <v>21</v>
      </c>
      <c r="C8" s="3">
        <v>20</v>
      </c>
      <c r="D8" s="1">
        <v>245.4</v>
      </c>
      <c r="E8" s="1">
        <v>287</v>
      </c>
      <c r="F8" s="1">
        <v>1.4</v>
      </c>
      <c r="G8" s="1">
        <v>6174</v>
      </c>
      <c r="H8" s="1">
        <v>0</v>
      </c>
      <c r="I8" s="1">
        <v>-11</v>
      </c>
      <c r="J8" s="1">
        <v>0</v>
      </c>
    </row>
    <row r="9" spans="1:10" ht="12.75">
      <c r="A9" s="1" t="s">
        <v>242</v>
      </c>
      <c r="B9" s="1">
        <v>21</v>
      </c>
      <c r="C9" s="3">
        <v>20</v>
      </c>
      <c r="D9" s="1">
        <v>245.4</v>
      </c>
      <c r="E9" s="1">
        <v>287</v>
      </c>
      <c r="F9" s="1">
        <v>1.4</v>
      </c>
      <c r="G9" s="1">
        <v>6174</v>
      </c>
      <c r="H9" s="1">
        <v>0</v>
      </c>
      <c r="I9" s="1">
        <v>-13</v>
      </c>
      <c r="J9" s="1">
        <v>0</v>
      </c>
    </row>
    <row r="10" spans="1:10" ht="12.75">
      <c r="A10" s="1" t="s">
        <v>243</v>
      </c>
      <c r="B10" s="1">
        <v>21</v>
      </c>
      <c r="C10" s="3">
        <v>20</v>
      </c>
      <c r="D10" s="1">
        <v>245.4</v>
      </c>
      <c r="E10" s="1">
        <v>287</v>
      </c>
      <c r="F10" s="1">
        <v>1.4</v>
      </c>
      <c r="G10" s="1">
        <v>6174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-46370</v>
      </c>
      <c r="F15" s="2">
        <v>46.92</v>
      </c>
      <c r="G15" s="2">
        <v>-26130</v>
      </c>
      <c r="H15" s="2">
        <v>-465.9</v>
      </c>
      <c r="I15" s="2">
        <v>162000</v>
      </c>
      <c r="J15" s="2">
        <v>435.1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-46890</v>
      </c>
      <c r="F16" s="2">
        <v>-34.58</v>
      </c>
      <c r="G16" s="2">
        <v>68470</v>
      </c>
      <c r="H16" s="2">
        <v>-576.7</v>
      </c>
      <c r="I16" s="2">
        <v>-228900</v>
      </c>
      <c r="J16" s="2">
        <v>3134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-54090</v>
      </c>
      <c r="F17" s="2">
        <v>150.1</v>
      </c>
      <c r="G17" s="2">
        <v>139700</v>
      </c>
      <c r="H17" s="2">
        <v>1703</v>
      </c>
      <c r="I17" s="2">
        <v>-233100</v>
      </c>
      <c r="J17" s="2">
        <v>-2843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-69550</v>
      </c>
      <c r="F18" s="2">
        <v>136.8</v>
      </c>
      <c r="G18" s="2">
        <v>235500</v>
      </c>
      <c r="H18" s="2">
        <v>501.5</v>
      </c>
      <c r="I18" s="2">
        <v>-143800</v>
      </c>
      <c r="J18" s="2">
        <v>-1948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-101200</v>
      </c>
      <c r="F19" s="2">
        <v>29.55</v>
      </c>
      <c r="G19" s="2">
        <v>372200</v>
      </c>
      <c r="H19" s="2">
        <v>-370.2</v>
      </c>
      <c r="I19" s="2">
        <v>-205200</v>
      </c>
      <c r="J19" s="2">
        <v>611.5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-145600</v>
      </c>
      <c r="F20" s="2">
        <v>9.774</v>
      </c>
      <c r="G20" s="2">
        <v>526100</v>
      </c>
      <c r="H20" s="2">
        <v>-128.9</v>
      </c>
      <c r="I20" s="2">
        <v>295800</v>
      </c>
      <c r="J20" s="2">
        <v>1100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-200400</v>
      </c>
      <c r="F21" s="2">
        <v>-566.1</v>
      </c>
      <c r="G21" s="2">
        <v>710600</v>
      </c>
      <c r="H21" s="2">
        <v>-9017</v>
      </c>
      <c r="I21" s="2">
        <v>1177000</v>
      </c>
      <c r="J21" s="2">
        <v>14890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-289700</v>
      </c>
      <c r="F22" s="2">
        <v>-19.24</v>
      </c>
      <c r="G22" s="2">
        <v>931800</v>
      </c>
      <c r="H22" s="2">
        <v>7.84</v>
      </c>
      <c r="I22" s="2">
        <v>1828000</v>
      </c>
      <c r="J22" s="2">
        <v>785.7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-2.6644233710614866</v>
      </c>
      <c r="B27" s="4">
        <f>-G15/E15</f>
        <v>-0.5635108906620659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-0.0031821536348159026</v>
      </c>
      <c r="G27" s="5">
        <f aca="true" t="shared" si="2" ref="G27:G34">-E15/(G3*C27)</f>
        <v>0.0056470135494226335</v>
      </c>
      <c r="H27" s="5">
        <f>-I15/(G3*C27*D27)</f>
        <v>-0.0003288103641026765</v>
      </c>
      <c r="I27" s="4">
        <f aca="true" t="shared" si="3" ref="I27:I34">-I15/G15</f>
        <v>6.199770378874857</v>
      </c>
    </row>
    <row r="28" spans="1:9" ht="12.75">
      <c r="A28" s="3">
        <f aca="true" t="shared" si="4" ref="A28:A34">G16/9807</f>
        <v>6.981747731212399</v>
      </c>
      <c r="B28" s="4">
        <f aca="true" t="shared" si="5" ref="B28:B34">-G16/E16</f>
        <v>1.4602260609938154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0.008338387270411208</v>
      </c>
      <c r="G28" s="5">
        <f t="shared" si="2"/>
        <v>0.005710339989916482</v>
      </c>
      <c r="H28" s="5">
        <f aca="true" t="shared" si="6" ref="H28:H34">-I16/(G4*C28*D28)</f>
        <v>0.0004645968663154485</v>
      </c>
      <c r="I28" s="4">
        <f t="shared" si="3"/>
        <v>3.3430699576456844</v>
      </c>
    </row>
    <row r="29" spans="1:9" ht="12.75">
      <c r="A29" s="3">
        <f t="shared" si="4"/>
        <v>14.244927092892832</v>
      </c>
      <c r="B29" s="4">
        <f t="shared" si="5"/>
        <v>2.582732482898872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0.017012891801905152</v>
      </c>
      <c r="G29" s="5">
        <f t="shared" si="2"/>
        <v>0.0065871676275236195</v>
      </c>
      <c r="H29" s="5">
        <f t="shared" si="6"/>
        <v>0.0004731215794588512</v>
      </c>
      <c r="I29" s="4">
        <f t="shared" si="3"/>
        <v>1.6685755189692197</v>
      </c>
    </row>
    <row r="30" spans="1:9" ht="12.75">
      <c r="A30" s="3">
        <f t="shared" si="4"/>
        <v>24.01345977363108</v>
      </c>
      <c r="B30" s="8">
        <f t="shared" si="5"/>
        <v>3.386053199137311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0.028679570646733453</v>
      </c>
      <c r="G30" s="5">
        <f t="shared" si="2"/>
        <v>0.008469911416052278</v>
      </c>
      <c r="H30" s="5">
        <f t="shared" si="6"/>
        <v>0.0002918699404812647</v>
      </c>
      <c r="I30" s="4">
        <f t="shared" si="3"/>
        <v>0.6106157112526539</v>
      </c>
    </row>
    <row r="31" spans="1:9" ht="12.75">
      <c r="A31" s="3">
        <f t="shared" si="4"/>
        <v>37.952482920363</v>
      </c>
      <c r="B31" s="7">
        <f t="shared" si="5"/>
        <v>3.677865612648221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0.045327117599635626</v>
      </c>
      <c r="G31" s="5">
        <f t="shared" si="2"/>
        <v>0.012324299573033654</v>
      </c>
      <c r="H31" s="5">
        <f t="shared" si="6"/>
        <v>0.00041649312786339027</v>
      </c>
      <c r="I31" s="4">
        <f t="shared" si="3"/>
        <v>0.5513164965072541</v>
      </c>
    </row>
    <row r="32" spans="1:9" ht="12.75">
      <c r="A32" s="3">
        <f t="shared" si="4"/>
        <v>53.645355358417454</v>
      </c>
      <c r="B32" s="8">
        <f t="shared" si="5"/>
        <v>3.6133241758241756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0.06406930835348819</v>
      </c>
      <c r="G32" s="5">
        <f t="shared" si="2"/>
        <v>0.017731403338277666</v>
      </c>
      <c r="H32" s="5">
        <f t="shared" si="6"/>
        <v>-0.0006003833685282204</v>
      </c>
      <c r="I32" s="4">
        <f t="shared" si="3"/>
        <v>-0.5622505227143129</v>
      </c>
    </row>
    <row r="33" spans="1:9" ht="12.75">
      <c r="A33" s="3">
        <f t="shared" si="4"/>
        <v>72.45844804731314</v>
      </c>
      <c r="B33" s="4">
        <f t="shared" si="5"/>
        <v>3.5459081836327346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0.08653801656717108</v>
      </c>
      <c r="G33" s="5">
        <f t="shared" si="2"/>
        <v>0.024405035913398657</v>
      </c>
      <c r="H33" s="5">
        <f t="shared" si="6"/>
        <v>-0.002388949373758335</v>
      </c>
      <c r="I33" s="4">
        <f t="shared" si="3"/>
        <v>-1.6563467492260062</v>
      </c>
    </row>
    <row r="34" spans="1:9" ht="12.75">
      <c r="A34" s="3">
        <f t="shared" si="4"/>
        <v>95.01376567757724</v>
      </c>
      <c r="B34" s="4">
        <f t="shared" si="5"/>
        <v>3.216430790472903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0.1134761101003237</v>
      </c>
      <c r="G34" s="5">
        <f t="shared" si="2"/>
        <v>0.03528013425205385</v>
      </c>
      <c r="H34" s="5">
        <f t="shared" si="6"/>
        <v>-0.0037102799109857572</v>
      </c>
      <c r="I34" s="4">
        <f t="shared" si="3"/>
        <v>-1.9617943764756385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0.000377461394937666</v>
      </c>
      <c r="G37" s="15">
        <f>INDEX(LINEST(G27:G34,$E27:$E34^{1,2}),1)</f>
        <v>0.00020785512302204907</v>
      </c>
      <c r="H37" s="15">
        <f>INDEX(LINEST(H27:H34,$E27:$E34^{1,2}),1)</f>
        <v>-4.963990239222781E-05</v>
      </c>
    </row>
    <row r="38" spans="5:8" ht="12.75">
      <c r="E38" s="1" t="s">
        <v>282</v>
      </c>
      <c r="F38" s="15">
        <f>INDEX(LINEST(F27:F34,$E27:$E34^{1,2}),2)</f>
        <v>0.0020881342836010807</v>
      </c>
      <c r="G38" s="15">
        <f>INDEX(LINEST(G27:G34,$E27:$E34^{1,2}),2)</f>
        <v>-0.0013126318503463984</v>
      </c>
      <c r="H38" s="15">
        <f>INDEX(LINEST(H27:H34,$E27:$E34^{1,2}),2)</f>
        <v>0.0005499889758641595</v>
      </c>
    </row>
    <row r="39" spans="5:8" ht="12.75">
      <c r="E39" s="1" t="s">
        <v>283</v>
      </c>
      <c r="F39" s="15">
        <f>INDEX(LINEST(F27:F34,$E27:$E34^{1,2}),3)</f>
        <v>-0.003756886750403688</v>
      </c>
      <c r="G39" s="15">
        <f>INDEX(LINEST(G27:G34,$E27:$E34^{1,2}),3)</f>
        <v>0.007352782553356873</v>
      </c>
      <c r="H39" s="15">
        <f>INDEX(LINEST(H27:H34,$E27:$E34^{1,2}),3)</f>
        <v>-0.0008533127914809157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244</v>
      </c>
      <c r="B3" s="1">
        <v>22</v>
      </c>
      <c r="C3" s="3">
        <v>10</v>
      </c>
      <c r="D3" s="1">
        <v>217.4</v>
      </c>
      <c r="E3" s="1">
        <v>287</v>
      </c>
      <c r="F3" s="1">
        <v>1.4</v>
      </c>
      <c r="G3" s="1">
        <v>3388</v>
      </c>
      <c r="H3" s="1">
        <v>0</v>
      </c>
      <c r="I3" s="1">
        <v>-1</v>
      </c>
      <c r="J3" s="1">
        <v>0</v>
      </c>
    </row>
    <row r="4" spans="1:10" ht="12.75">
      <c r="A4" s="1" t="s">
        <v>245</v>
      </c>
      <c r="B4" s="1">
        <v>22</v>
      </c>
      <c r="C4" s="3">
        <v>10</v>
      </c>
      <c r="D4" s="1">
        <v>217.4</v>
      </c>
      <c r="E4" s="1">
        <v>287</v>
      </c>
      <c r="F4" s="1">
        <v>1.4</v>
      </c>
      <c r="G4" s="1">
        <v>3388</v>
      </c>
      <c r="H4" s="1">
        <v>0</v>
      </c>
      <c r="I4" s="1">
        <v>-3</v>
      </c>
      <c r="J4" s="1">
        <v>0</v>
      </c>
    </row>
    <row r="5" spans="1:10" ht="12.75">
      <c r="A5" s="1" t="s">
        <v>246</v>
      </c>
      <c r="B5" s="1">
        <v>22</v>
      </c>
      <c r="C5" s="3">
        <v>10</v>
      </c>
      <c r="D5" s="1">
        <v>217.4</v>
      </c>
      <c r="E5" s="1">
        <v>287</v>
      </c>
      <c r="F5" s="1">
        <v>1.4</v>
      </c>
      <c r="G5" s="1">
        <v>3388</v>
      </c>
      <c r="H5" s="1">
        <v>0</v>
      </c>
      <c r="I5" s="1">
        <v>-5</v>
      </c>
      <c r="J5" s="1">
        <v>0</v>
      </c>
    </row>
    <row r="6" spans="1:10" ht="12.75">
      <c r="A6" s="1" t="s">
        <v>247</v>
      </c>
      <c r="B6" s="1">
        <v>22</v>
      </c>
      <c r="C6" s="3">
        <v>10</v>
      </c>
      <c r="D6" s="1">
        <v>217.4</v>
      </c>
      <c r="E6" s="1">
        <v>287</v>
      </c>
      <c r="F6" s="1">
        <v>1.4</v>
      </c>
      <c r="G6" s="1">
        <v>3388</v>
      </c>
      <c r="H6" s="1">
        <v>0</v>
      </c>
      <c r="I6" s="1">
        <v>-7</v>
      </c>
      <c r="J6" s="1">
        <v>0</v>
      </c>
    </row>
    <row r="7" spans="1:10" ht="12.75">
      <c r="A7" s="1" t="s">
        <v>248</v>
      </c>
      <c r="B7" s="1">
        <v>22</v>
      </c>
      <c r="C7" s="3">
        <v>10</v>
      </c>
      <c r="D7" s="1">
        <v>217.4</v>
      </c>
      <c r="E7" s="1">
        <v>287</v>
      </c>
      <c r="F7" s="1">
        <v>1.4</v>
      </c>
      <c r="G7" s="1">
        <v>3388</v>
      </c>
      <c r="H7" s="1">
        <v>0</v>
      </c>
      <c r="I7" s="1">
        <v>-9</v>
      </c>
      <c r="J7" s="1">
        <v>0</v>
      </c>
    </row>
    <row r="8" spans="1:10" ht="12.75">
      <c r="A8" s="1" t="s">
        <v>249</v>
      </c>
      <c r="B8" s="1">
        <v>22</v>
      </c>
      <c r="C8" s="3">
        <v>10</v>
      </c>
      <c r="D8" s="1">
        <v>217.4</v>
      </c>
      <c r="E8" s="1">
        <v>287</v>
      </c>
      <c r="F8" s="1">
        <v>1.4</v>
      </c>
      <c r="G8" s="1">
        <v>3388</v>
      </c>
      <c r="H8" s="1">
        <v>0</v>
      </c>
      <c r="I8" s="1">
        <v>-11</v>
      </c>
      <c r="J8" s="1">
        <v>0</v>
      </c>
    </row>
    <row r="9" spans="1:10" ht="12.75">
      <c r="A9" s="1" t="s">
        <v>250</v>
      </c>
      <c r="B9" s="1">
        <v>22</v>
      </c>
      <c r="C9" s="3">
        <v>10</v>
      </c>
      <c r="D9" s="1">
        <v>217.4</v>
      </c>
      <c r="E9" s="1">
        <v>287</v>
      </c>
      <c r="F9" s="1">
        <v>1.4</v>
      </c>
      <c r="G9" s="1">
        <v>3388</v>
      </c>
      <c r="H9" s="1">
        <v>0</v>
      </c>
      <c r="I9" s="1">
        <v>-13</v>
      </c>
      <c r="J9" s="1">
        <v>0</v>
      </c>
    </row>
    <row r="10" spans="1:10" ht="12.75">
      <c r="A10" s="1" t="s">
        <v>251</v>
      </c>
      <c r="B10" s="1">
        <v>22</v>
      </c>
      <c r="C10" s="3">
        <v>10</v>
      </c>
      <c r="D10" s="1">
        <v>217.4</v>
      </c>
      <c r="E10" s="1">
        <v>287</v>
      </c>
      <c r="F10" s="1">
        <v>1.4</v>
      </c>
      <c r="G10" s="1">
        <v>3388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-25320</v>
      </c>
      <c r="F15" s="2">
        <v>25.19</v>
      </c>
      <c r="G15" s="2">
        <v>-14250</v>
      </c>
      <c r="H15" s="2">
        <v>-255.1</v>
      </c>
      <c r="I15" s="2">
        <v>88570</v>
      </c>
      <c r="J15" s="2">
        <v>238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-25600</v>
      </c>
      <c r="F16" s="2">
        <v>-18.78</v>
      </c>
      <c r="G16" s="2">
        <v>37290</v>
      </c>
      <c r="H16" s="2">
        <v>-311.6</v>
      </c>
      <c r="I16" s="2">
        <v>-128500</v>
      </c>
      <c r="J16" s="2">
        <v>1701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-29510</v>
      </c>
      <c r="F17" s="2">
        <v>81</v>
      </c>
      <c r="G17" s="2">
        <v>75870</v>
      </c>
      <c r="H17" s="2">
        <v>922.9</v>
      </c>
      <c r="I17" s="2">
        <v>-133100</v>
      </c>
      <c r="J17" s="2">
        <v>-1537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-37930</v>
      </c>
      <c r="F18" s="2">
        <v>65.78</v>
      </c>
      <c r="G18" s="2">
        <v>127900</v>
      </c>
      <c r="H18" s="2">
        <v>267.7</v>
      </c>
      <c r="I18" s="2">
        <v>-86990</v>
      </c>
      <c r="J18" s="2">
        <v>-1241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-55190</v>
      </c>
      <c r="F19" s="2">
        <v>15.84</v>
      </c>
      <c r="G19" s="2">
        <v>202600</v>
      </c>
      <c r="H19" s="2">
        <v>-200.4</v>
      </c>
      <c r="I19" s="2">
        <v>-122700</v>
      </c>
      <c r="J19" s="2">
        <v>334.1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-79510</v>
      </c>
      <c r="F20" s="2">
        <v>4.962</v>
      </c>
      <c r="G20" s="2">
        <v>286800</v>
      </c>
      <c r="H20" s="2">
        <v>-72.8</v>
      </c>
      <c r="I20" s="2">
        <v>150800</v>
      </c>
      <c r="J20" s="2">
        <v>602.2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-109400</v>
      </c>
      <c r="F21" s="2">
        <v>-310.6</v>
      </c>
      <c r="G21" s="2">
        <v>387900</v>
      </c>
      <c r="H21" s="2">
        <v>-4936</v>
      </c>
      <c r="I21" s="2">
        <v>634900</v>
      </c>
      <c r="J21" s="2">
        <v>8167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-158400</v>
      </c>
      <c r="F22" s="2">
        <v>-11.09</v>
      </c>
      <c r="G22" s="2">
        <v>509200</v>
      </c>
      <c r="H22" s="2">
        <v>0.963</v>
      </c>
      <c r="I22" s="2">
        <v>991100</v>
      </c>
      <c r="J22" s="2">
        <v>434.4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-1.453043744264301</v>
      </c>
      <c r="B27" s="4">
        <f>-G15/E15</f>
        <v>-0.5627962085308057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-0.003162421993590825</v>
      </c>
      <c r="G27" s="5">
        <f aca="true" t="shared" si="2" ref="G27:G34">-E15/(G3*C27)</f>
        <v>0.005619124552822434</v>
      </c>
      <c r="H27" s="5">
        <f>-I15/(G3*C27*D27)</f>
        <v>-0.00032759732862261914</v>
      </c>
      <c r="I27" s="4">
        <f aca="true" t="shared" si="3" ref="I27:I34">-I15/G15</f>
        <v>6.215438596491228</v>
      </c>
    </row>
    <row r="28" spans="1:9" ht="12.75">
      <c r="A28" s="3">
        <f aca="true" t="shared" si="4" ref="A28:A34">G16/9807</f>
        <v>3.802386050780055</v>
      </c>
      <c r="B28" s="4">
        <f aca="true" t="shared" si="5" ref="B28:B34">-G16/E16</f>
        <v>1.456640625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0.008275559027438727</v>
      </c>
      <c r="G28" s="5">
        <f t="shared" si="2"/>
        <v>0.005681263370942114</v>
      </c>
      <c r="H28" s="5">
        <f aca="true" t="shared" si="6" ref="H28:H34">-I16/(G4*C28*D28)</f>
        <v>0.00047528798383207133</v>
      </c>
      <c r="I28" s="4">
        <f t="shared" si="3"/>
        <v>3.445964065433092</v>
      </c>
    </row>
    <row r="29" spans="1:9" ht="12.75">
      <c r="A29" s="3">
        <f t="shared" si="4"/>
        <v>7.736310798409299</v>
      </c>
      <c r="B29" s="4">
        <f t="shared" si="5"/>
        <v>2.570992883768214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0.016837400466928835</v>
      </c>
      <c r="G29" s="5">
        <f t="shared" si="2"/>
        <v>0.00654898758111335</v>
      </c>
      <c r="H29" s="5">
        <f t="shared" si="6"/>
        <v>0.0004923021840315074</v>
      </c>
      <c r="I29" s="4">
        <f t="shared" si="3"/>
        <v>1.7543165941742453</v>
      </c>
    </row>
    <row r="30" spans="1:9" ht="12.75">
      <c r="A30" s="3">
        <f t="shared" si="4"/>
        <v>13.041704904659937</v>
      </c>
      <c r="B30" s="8">
        <f t="shared" si="5"/>
        <v>3.372001054574216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0.028384124419667825</v>
      </c>
      <c r="G30" s="5">
        <f t="shared" si="2"/>
        <v>0.008417590611712279</v>
      </c>
      <c r="H30" s="5">
        <f t="shared" si="6"/>
        <v>0.0003217533207280302</v>
      </c>
      <c r="I30" s="4">
        <f t="shared" si="3"/>
        <v>0.680140734949179</v>
      </c>
    </row>
    <row r="31" spans="1:9" ht="12.75">
      <c r="A31" s="3">
        <f t="shared" si="4"/>
        <v>20.658713164066484</v>
      </c>
      <c r="B31" s="7">
        <f t="shared" si="5"/>
        <v>3.670954883131002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0.04496187339659657</v>
      </c>
      <c r="G31" s="5">
        <f t="shared" si="2"/>
        <v>0.012248004900089657</v>
      </c>
      <c r="H31" s="5">
        <f t="shared" si="6"/>
        <v>0.00045383529662408676</v>
      </c>
      <c r="I31" s="4">
        <f t="shared" si="3"/>
        <v>0.6056268509378084</v>
      </c>
    </row>
    <row r="32" spans="1:9" ht="12.75">
      <c r="A32" s="3">
        <f t="shared" si="4"/>
        <v>29.244417252982565</v>
      </c>
      <c r="B32" s="8">
        <f t="shared" si="5"/>
        <v>3.6070934473651115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0.06364790370258586</v>
      </c>
      <c r="G32" s="5">
        <f t="shared" si="2"/>
        <v>0.017645205102484664</v>
      </c>
      <c r="H32" s="5">
        <f t="shared" si="6"/>
        <v>-0.0005577698674075981</v>
      </c>
      <c r="I32" s="4">
        <f t="shared" si="3"/>
        <v>-0.5258019525801952</v>
      </c>
    </row>
    <row r="33" spans="1:9" ht="12.75">
      <c r="A33" s="3">
        <f t="shared" si="4"/>
        <v>39.55338023860508</v>
      </c>
      <c r="B33" s="4">
        <f t="shared" si="5"/>
        <v>3.545703839122486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0.08608445553079866</v>
      </c>
      <c r="G33" s="5">
        <f t="shared" si="2"/>
        <v>0.024278523936760436</v>
      </c>
      <c r="H33" s="5">
        <f t="shared" si="6"/>
        <v>-0.0023483295014395493</v>
      </c>
      <c r="I33" s="4">
        <f t="shared" si="3"/>
        <v>-1.636762052075277</v>
      </c>
    </row>
    <row r="34" spans="1:9" ht="12.75">
      <c r="A34" s="3">
        <f t="shared" si="4"/>
        <v>51.92209646171102</v>
      </c>
      <c r="B34" s="4">
        <f t="shared" si="5"/>
        <v>3.2146464646464645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0.11300387923764547</v>
      </c>
      <c r="G34" s="5">
        <f t="shared" si="2"/>
        <v>0.03515281710770433</v>
      </c>
      <c r="H34" s="5">
        <f t="shared" si="6"/>
        <v>-0.0036658203951437035</v>
      </c>
      <c r="I34" s="4">
        <f t="shared" si="3"/>
        <v>-1.9463864886095836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0.00037955999059040746</v>
      </c>
      <c r="G37" s="15">
        <f>INDEX(LINEST(G27:G34,$E27:$E34^{1,2}),1)</f>
        <v>0.0002075190823237889</v>
      </c>
      <c r="H37" s="15">
        <f>INDEX(LINEST(H27:H34,$E27:$E34^{1,2}),1)</f>
        <v>-4.986384764970839E-05</v>
      </c>
    </row>
    <row r="38" spans="5:8" ht="12.75">
      <c r="E38" s="1" t="s">
        <v>282</v>
      </c>
      <c r="F38" s="15">
        <f>INDEX(LINEST(F27:F34,$E27:$E34^{1,2}),2)</f>
        <v>0.002017622589954394</v>
      </c>
      <c r="G38" s="15">
        <f>INDEX(LINEST(G27:G34,$E27:$E34^{1,2}),2)</f>
        <v>-0.0013152980697654065</v>
      </c>
      <c r="H38" s="15">
        <f>INDEX(LINEST(H27:H34,$E27:$E34^{1,2}),2)</f>
        <v>0.0005567276155475549</v>
      </c>
    </row>
    <row r="39" spans="5:8" ht="12.75">
      <c r="E39" s="1" t="s">
        <v>283</v>
      </c>
      <c r="F39" s="15">
        <f>INDEX(LINEST(F27:F34,$E27:$E34^{1,2}),3)</f>
        <v>-0.0036494831963108966</v>
      </c>
      <c r="G39" s="15">
        <f>INDEX(LINEST(G27:G34,$E27:$E34^{1,2}),3)</f>
        <v>0.007332202206054853</v>
      </c>
      <c r="H39" s="15">
        <f>INDEX(LINEST(H27:H34,$E27:$E34^{1,2}),3)</f>
        <v>-0.0008599361625799481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252</v>
      </c>
      <c r="B3" s="1">
        <v>23</v>
      </c>
      <c r="C3" s="3">
        <v>10</v>
      </c>
      <c r="D3" s="1">
        <v>196.6</v>
      </c>
      <c r="E3" s="1">
        <v>287</v>
      </c>
      <c r="F3" s="1">
        <v>1.4</v>
      </c>
      <c r="G3" s="1">
        <v>3703</v>
      </c>
      <c r="H3" s="1">
        <v>0</v>
      </c>
      <c r="I3" s="1">
        <v>-1</v>
      </c>
      <c r="J3" s="1">
        <v>0</v>
      </c>
    </row>
    <row r="4" spans="1:10" ht="12.75">
      <c r="A4" s="1" t="s">
        <v>253</v>
      </c>
      <c r="B4" s="1">
        <v>23</v>
      </c>
      <c r="C4" s="3">
        <v>10</v>
      </c>
      <c r="D4" s="1">
        <v>196.6</v>
      </c>
      <c r="E4" s="1">
        <v>287</v>
      </c>
      <c r="F4" s="1">
        <v>1.4</v>
      </c>
      <c r="G4" s="1">
        <v>3703</v>
      </c>
      <c r="H4" s="1">
        <v>0</v>
      </c>
      <c r="I4" s="1">
        <v>-3</v>
      </c>
      <c r="J4" s="1">
        <v>0</v>
      </c>
    </row>
    <row r="5" spans="1:10" ht="12.75">
      <c r="A5" s="1" t="s">
        <v>254</v>
      </c>
      <c r="B5" s="1">
        <v>23</v>
      </c>
      <c r="C5" s="3">
        <v>10</v>
      </c>
      <c r="D5" s="1">
        <v>196.6</v>
      </c>
      <c r="E5" s="1">
        <v>287</v>
      </c>
      <c r="F5" s="1">
        <v>1.4</v>
      </c>
      <c r="G5" s="1">
        <v>3703</v>
      </c>
      <c r="H5" s="1">
        <v>0</v>
      </c>
      <c r="I5" s="1">
        <v>-5</v>
      </c>
      <c r="J5" s="1">
        <v>0</v>
      </c>
    </row>
    <row r="6" spans="1:10" ht="12.75">
      <c r="A6" s="1" t="s">
        <v>255</v>
      </c>
      <c r="B6" s="1">
        <v>23</v>
      </c>
      <c r="C6" s="3">
        <v>10</v>
      </c>
      <c r="D6" s="1">
        <v>196.6</v>
      </c>
      <c r="E6" s="1">
        <v>287</v>
      </c>
      <c r="F6" s="1">
        <v>1.4</v>
      </c>
      <c r="G6" s="1">
        <v>3703</v>
      </c>
      <c r="H6" s="1">
        <v>0</v>
      </c>
      <c r="I6" s="1">
        <v>-7</v>
      </c>
      <c r="J6" s="1">
        <v>0</v>
      </c>
    </row>
    <row r="7" spans="1:10" ht="12.75">
      <c r="A7" s="1" t="s">
        <v>256</v>
      </c>
      <c r="B7" s="1">
        <v>23</v>
      </c>
      <c r="C7" s="3">
        <v>10</v>
      </c>
      <c r="D7" s="1">
        <v>196.6</v>
      </c>
      <c r="E7" s="1">
        <v>287</v>
      </c>
      <c r="F7" s="1">
        <v>1.4</v>
      </c>
      <c r="G7" s="1">
        <v>3703</v>
      </c>
      <c r="H7" s="1">
        <v>0</v>
      </c>
      <c r="I7" s="1">
        <v>-9</v>
      </c>
      <c r="J7" s="1">
        <v>0</v>
      </c>
    </row>
    <row r="8" spans="1:10" ht="12.75">
      <c r="A8" s="1" t="s">
        <v>257</v>
      </c>
      <c r="B8" s="1">
        <v>23</v>
      </c>
      <c r="C8" s="3">
        <v>10</v>
      </c>
      <c r="D8" s="1">
        <v>196.6</v>
      </c>
      <c r="E8" s="1">
        <v>287</v>
      </c>
      <c r="F8" s="1">
        <v>1.4</v>
      </c>
      <c r="G8" s="1">
        <v>3703</v>
      </c>
      <c r="H8" s="1">
        <v>0</v>
      </c>
      <c r="I8" s="1">
        <v>-11</v>
      </c>
      <c r="J8" s="1">
        <v>0</v>
      </c>
    </row>
    <row r="9" spans="1:10" ht="12.75">
      <c r="A9" s="1" t="s">
        <v>258</v>
      </c>
      <c r="B9" s="1">
        <v>23</v>
      </c>
      <c r="C9" s="3">
        <v>10</v>
      </c>
      <c r="D9" s="1">
        <v>196.6</v>
      </c>
      <c r="E9" s="1">
        <v>287</v>
      </c>
      <c r="F9" s="1">
        <v>1.4</v>
      </c>
      <c r="G9" s="1">
        <v>3703</v>
      </c>
      <c r="H9" s="1">
        <v>0</v>
      </c>
      <c r="I9" s="1">
        <v>-13</v>
      </c>
      <c r="J9" s="1">
        <v>0</v>
      </c>
    </row>
    <row r="10" spans="1:10" ht="12.75">
      <c r="A10" s="1" t="s">
        <v>259</v>
      </c>
      <c r="B10" s="1">
        <v>23</v>
      </c>
      <c r="C10" s="3">
        <v>10</v>
      </c>
      <c r="D10" s="1">
        <v>196.6</v>
      </c>
      <c r="E10" s="1">
        <v>287</v>
      </c>
      <c r="F10" s="1">
        <v>1.4</v>
      </c>
      <c r="G10" s="1">
        <v>3703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-27550</v>
      </c>
      <c r="F15" s="2">
        <v>27.01</v>
      </c>
      <c r="G15" s="2">
        <v>-15490</v>
      </c>
      <c r="H15" s="2">
        <v>-278.4</v>
      </c>
      <c r="I15" s="2">
        <v>96490</v>
      </c>
      <c r="J15" s="2">
        <v>259.7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-27850</v>
      </c>
      <c r="F16" s="2">
        <v>-20.33</v>
      </c>
      <c r="G16" s="2">
        <v>40480</v>
      </c>
      <c r="H16" s="2">
        <v>-335.7</v>
      </c>
      <c r="I16" s="2">
        <v>-143200</v>
      </c>
      <c r="J16" s="2">
        <v>1841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-32100</v>
      </c>
      <c r="F17" s="2">
        <v>87.22</v>
      </c>
      <c r="G17" s="2">
        <v>82150</v>
      </c>
      <c r="H17" s="2">
        <v>996.7</v>
      </c>
      <c r="I17" s="2">
        <v>-150400</v>
      </c>
      <c r="J17" s="2">
        <v>-1657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-41220</v>
      </c>
      <c r="F18" s="2">
        <v>71.38</v>
      </c>
      <c r="G18" s="2">
        <v>138600</v>
      </c>
      <c r="H18" s="2">
        <v>291.2</v>
      </c>
      <c r="I18" s="2">
        <v>-102700</v>
      </c>
      <c r="J18" s="2">
        <v>-1346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-60000</v>
      </c>
      <c r="F19" s="2">
        <v>16.91</v>
      </c>
      <c r="G19" s="2">
        <v>219900</v>
      </c>
      <c r="H19" s="2">
        <v>-216.4</v>
      </c>
      <c r="I19" s="2">
        <v>-143900</v>
      </c>
      <c r="J19" s="2">
        <v>364.2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-86500</v>
      </c>
      <c r="F20" s="2">
        <v>1.243</v>
      </c>
      <c r="G20" s="2">
        <v>311700</v>
      </c>
      <c r="H20" s="2">
        <v>-72.53</v>
      </c>
      <c r="I20" s="2">
        <v>153300</v>
      </c>
      <c r="J20" s="2">
        <v>504.2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-119100</v>
      </c>
      <c r="F21" s="2">
        <v>-339.4</v>
      </c>
      <c r="G21" s="2">
        <v>421900</v>
      </c>
      <c r="H21" s="2">
        <v>-5385</v>
      </c>
      <c r="I21" s="2">
        <v>683300</v>
      </c>
      <c r="J21" s="2">
        <v>8921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-172500</v>
      </c>
      <c r="F22" s="2">
        <v>-12.66</v>
      </c>
      <c r="G22" s="2">
        <v>554400</v>
      </c>
      <c r="H22" s="2">
        <v>-2.433</v>
      </c>
      <c r="I22" s="2">
        <v>1072000</v>
      </c>
      <c r="J22" s="2">
        <v>478.8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-1.5794840420108085</v>
      </c>
      <c r="B27" s="4">
        <f>-G15/E15</f>
        <v>-0.5622504537205082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-0.003145184051135129</v>
      </c>
      <c r="G27" s="5">
        <f aca="true" t="shared" si="2" ref="G27:G34">-E15/(G3*C27)</f>
        <v>0.0055939199876547975</v>
      </c>
      <c r="H27" s="5">
        <f>-I15/(G3*C27*D27)</f>
        <v>-0.0003265319658855483</v>
      </c>
      <c r="I27" s="4">
        <f aca="true" t="shared" si="3" ref="I27:I34">-I15/G15</f>
        <v>6.229180116204002</v>
      </c>
    </row>
    <row r="28" spans="1:9" ht="12.75">
      <c r="A28" s="3">
        <f aca="true" t="shared" si="4" ref="A28:A34">G16/9807</f>
        <v>4.127663913531151</v>
      </c>
      <c r="B28" s="4">
        <f aca="true" t="shared" si="5" ref="B28:B34">-G16/E16</f>
        <v>1.4535008976660682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0.008219306029047775</v>
      </c>
      <c r="G28" s="5">
        <f t="shared" si="2"/>
        <v>0.0056548338169214556</v>
      </c>
      <c r="H28" s="5">
        <f aca="true" t="shared" si="6" ref="H28:H34">-I16/(G4*C28*D28)</f>
        <v>0.0004846033528325269</v>
      </c>
      <c r="I28" s="4">
        <f t="shared" si="3"/>
        <v>3.5375494071146245</v>
      </c>
    </row>
    <row r="29" spans="1:9" ht="12.75">
      <c r="A29" s="3">
        <f t="shared" si="4"/>
        <v>8.376669725706128</v>
      </c>
      <c r="B29" s="4">
        <f t="shared" si="5"/>
        <v>2.559190031152648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0.016680236914186627</v>
      </c>
      <c r="G29" s="5">
        <f t="shared" si="2"/>
        <v>0.00651777973153245</v>
      </c>
      <c r="H29" s="5">
        <f t="shared" si="6"/>
        <v>0.0005089688845391903</v>
      </c>
      <c r="I29" s="4">
        <f t="shared" si="3"/>
        <v>1.8307973219720024</v>
      </c>
    </row>
    <row r="30" spans="1:9" ht="12.75">
      <c r="A30" s="3">
        <f t="shared" si="4"/>
        <v>14.132762312633833</v>
      </c>
      <c r="B30" s="8">
        <f t="shared" si="5"/>
        <v>3.3624454148471616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0.028142189121196187</v>
      </c>
      <c r="G30" s="5">
        <f t="shared" si="2"/>
        <v>0.008369560141238866</v>
      </c>
      <c r="H30" s="5">
        <f t="shared" si="6"/>
        <v>0.0003475472369825455</v>
      </c>
      <c r="I30" s="4">
        <f t="shared" si="3"/>
        <v>0.740981240981241</v>
      </c>
    </row>
    <row r="31" spans="1:9" ht="12.75">
      <c r="A31" s="3">
        <f t="shared" si="4"/>
        <v>22.42275925359437</v>
      </c>
      <c r="B31" s="7">
        <f t="shared" si="5"/>
        <v>3.665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0.044649836852460614</v>
      </c>
      <c r="G31" s="5">
        <f t="shared" si="2"/>
        <v>0.012182765853331681</v>
      </c>
      <c r="H31" s="5">
        <f t="shared" si="6"/>
        <v>0.00048697222397067476</v>
      </c>
      <c r="I31" s="4">
        <f t="shared" si="3"/>
        <v>0.6543883583447021</v>
      </c>
    </row>
    <row r="32" spans="1:9" ht="12.75">
      <c r="A32" s="3">
        <f t="shared" si="4"/>
        <v>31.783420006118078</v>
      </c>
      <c r="B32" s="8">
        <f t="shared" si="5"/>
        <v>3.6034682080924854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0.06328946860805809</v>
      </c>
      <c r="G32" s="5">
        <f t="shared" si="2"/>
        <v>0.017563487438553176</v>
      </c>
      <c r="H32" s="5">
        <f t="shared" si="6"/>
        <v>-0.0005187827792543741</v>
      </c>
      <c r="I32" s="4">
        <f t="shared" si="3"/>
        <v>-0.4918190567853705</v>
      </c>
    </row>
    <row r="33" spans="1:9" ht="12.75">
      <c r="A33" s="3">
        <f t="shared" si="4"/>
        <v>43.02029162842867</v>
      </c>
      <c r="B33" s="4">
        <f t="shared" si="5"/>
        <v>3.5424013434089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0.08566514855867728</v>
      </c>
      <c r="G33" s="5">
        <f t="shared" si="2"/>
        <v>0.02418279021886339</v>
      </c>
      <c r="H33" s="5">
        <f t="shared" si="6"/>
        <v>-0.0023123566409948716</v>
      </c>
      <c r="I33" s="4">
        <f t="shared" si="3"/>
        <v>-1.6195780990756103</v>
      </c>
    </row>
    <row r="34" spans="1:9" ht="12.75">
      <c r="A34" s="3">
        <f t="shared" si="4"/>
        <v>56.53104925053533</v>
      </c>
      <c r="B34" s="4">
        <f t="shared" si="5"/>
        <v>3.213913043478261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0.11256875648478475</v>
      </c>
      <c r="G34" s="5">
        <f t="shared" si="2"/>
        <v>0.035025451828328585</v>
      </c>
      <c r="H34" s="5">
        <f t="shared" si="6"/>
        <v>-0.003627756942992101</v>
      </c>
      <c r="I34" s="4">
        <f t="shared" si="3"/>
        <v>-1.9336219336219336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0.00038092293926823563</v>
      </c>
      <c r="G37" s="15">
        <f>INDEX(LINEST(G27:G34,$E27:$E34^{1,2}),1)</f>
        <v>0.0002070949334294031</v>
      </c>
      <c r="H37" s="15">
        <f>INDEX(LINEST(H27:H34,$E27:$E34^{1,2}),1)</f>
        <v>-5.007579058173577E-05</v>
      </c>
    </row>
    <row r="38" spans="5:8" ht="12.75">
      <c r="E38" s="1" t="s">
        <v>282</v>
      </c>
      <c r="F38" s="15">
        <f>INDEX(LINEST(F27:F34,$E27:$E34^{1,2}),2)</f>
        <v>0.001962150467020522</v>
      </c>
      <c r="G38" s="15">
        <f>INDEX(LINEST(G27:G34,$E27:$E34^{1,2}),2)</f>
        <v>-0.0013158354007777044</v>
      </c>
      <c r="H38" s="15">
        <f>INDEX(LINEST(H27:H34,$E27:$E34^{1,2}),2)</f>
        <v>0.0005628959539906568</v>
      </c>
    </row>
    <row r="39" spans="5:8" ht="12.75">
      <c r="E39" s="1" t="s">
        <v>283</v>
      </c>
      <c r="F39" s="15">
        <f>INDEX(LINEST(F27:F34,$E27:$E34^{1,2}),3)</f>
        <v>-0.0035669337593046725</v>
      </c>
      <c r="G39" s="15">
        <f>INDEX(LINEST(G27:G34,$E27:$E34^{1,2}),3)</f>
        <v>0.007309937491775425</v>
      </c>
      <c r="H39" s="15">
        <f>INDEX(LINEST(H27:H34,$E27:$E34^{1,2}),3)</f>
        <v>-0.0008663925113279588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260</v>
      </c>
      <c r="B3" s="1">
        <v>24</v>
      </c>
      <c r="C3" s="3">
        <v>10</v>
      </c>
      <c r="D3" s="1">
        <v>187</v>
      </c>
      <c r="E3" s="1">
        <v>287</v>
      </c>
      <c r="F3" s="1">
        <v>1.4</v>
      </c>
      <c r="G3" s="1">
        <v>4032</v>
      </c>
      <c r="H3" s="1">
        <v>0</v>
      </c>
      <c r="I3" s="1">
        <v>-1</v>
      </c>
      <c r="J3" s="1">
        <v>0</v>
      </c>
    </row>
    <row r="4" spans="1:10" ht="12.75">
      <c r="A4" s="1" t="s">
        <v>261</v>
      </c>
      <c r="B4" s="1">
        <v>24</v>
      </c>
      <c r="C4" s="3">
        <v>10</v>
      </c>
      <c r="D4" s="1">
        <v>187</v>
      </c>
      <c r="E4" s="1">
        <v>287</v>
      </c>
      <c r="F4" s="1">
        <v>1.4</v>
      </c>
      <c r="G4" s="1">
        <v>4032</v>
      </c>
      <c r="H4" s="1">
        <v>0</v>
      </c>
      <c r="I4" s="1">
        <v>-3</v>
      </c>
      <c r="J4" s="1">
        <v>0</v>
      </c>
    </row>
    <row r="5" spans="1:10" ht="12.75">
      <c r="A5" s="1" t="s">
        <v>262</v>
      </c>
      <c r="B5" s="1">
        <v>24</v>
      </c>
      <c r="C5" s="3">
        <v>10</v>
      </c>
      <c r="D5" s="1">
        <v>187</v>
      </c>
      <c r="E5" s="1">
        <v>287</v>
      </c>
      <c r="F5" s="1">
        <v>1.4</v>
      </c>
      <c r="G5" s="1">
        <v>4032</v>
      </c>
      <c r="H5" s="1">
        <v>0</v>
      </c>
      <c r="I5" s="1">
        <v>-5</v>
      </c>
      <c r="J5" s="1">
        <v>0</v>
      </c>
    </row>
    <row r="6" spans="1:10" ht="12.75">
      <c r="A6" s="1" t="s">
        <v>263</v>
      </c>
      <c r="B6" s="1">
        <v>24</v>
      </c>
      <c r="C6" s="3">
        <v>10</v>
      </c>
      <c r="D6" s="1">
        <v>187</v>
      </c>
      <c r="E6" s="1">
        <v>287</v>
      </c>
      <c r="F6" s="1">
        <v>1.4</v>
      </c>
      <c r="G6" s="1">
        <v>4032</v>
      </c>
      <c r="H6" s="1">
        <v>0</v>
      </c>
      <c r="I6" s="1">
        <v>-7</v>
      </c>
      <c r="J6" s="1">
        <v>0</v>
      </c>
    </row>
    <row r="7" spans="1:10" ht="12.75">
      <c r="A7" s="1" t="s">
        <v>264</v>
      </c>
      <c r="B7" s="1">
        <v>24</v>
      </c>
      <c r="C7" s="3">
        <v>10</v>
      </c>
      <c r="D7" s="1">
        <v>187</v>
      </c>
      <c r="E7" s="1">
        <v>287</v>
      </c>
      <c r="F7" s="1">
        <v>1.4</v>
      </c>
      <c r="G7" s="1">
        <v>4032</v>
      </c>
      <c r="H7" s="1">
        <v>0</v>
      </c>
      <c r="I7" s="1">
        <v>-9</v>
      </c>
      <c r="J7" s="1">
        <v>0</v>
      </c>
    </row>
    <row r="8" spans="1:10" ht="12.75">
      <c r="A8" s="1" t="s">
        <v>265</v>
      </c>
      <c r="B8" s="1">
        <v>24</v>
      </c>
      <c r="C8" s="3">
        <v>10</v>
      </c>
      <c r="D8" s="1">
        <v>187</v>
      </c>
      <c r="E8" s="1">
        <v>287</v>
      </c>
      <c r="F8" s="1">
        <v>1.4</v>
      </c>
      <c r="G8" s="1">
        <v>4032</v>
      </c>
      <c r="H8" s="1">
        <v>0</v>
      </c>
      <c r="I8" s="1">
        <v>-11</v>
      </c>
      <c r="J8" s="1">
        <v>0</v>
      </c>
    </row>
    <row r="9" spans="1:10" ht="12.75">
      <c r="A9" s="1" t="s">
        <v>266</v>
      </c>
      <c r="B9" s="1">
        <v>24</v>
      </c>
      <c r="C9" s="3">
        <v>10</v>
      </c>
      <c r="D9" s="1">
        <v>187</v>
      </c>
      <c r="E9" s="1">
        <v>287</v>
      </c>
      <c r="F9" s="1">
        <v>1.4</v>
      </c>
      <c r="G9" s="1">
        <v>4032</v>
      </c>
      <c r="H9" s="1">
        <v>0</v>
      </c>
      <c r="I9" s="1">
        <v>-13</v>
      </c>
      <c r="J9" s="1">
        <v>0</v>
      </c>
    </row>
    <row r="10" spans="1:10" ht="12.75">
      <c r="A10" s="1" t="s">
        <v>267</v>
      </c>
      <c r="B10" s="1">
        <v>24</v>
      </c>
      <c r="C10" s="3">
        <v>10</v>
      </c>
      <c r="D10" s="1">
        <v>187</v>
      </c>
      <c r="E10" s="1">
        <v>287</v>
      </c>
      <c r="F10" s="1">
        <v>1.4</v>
      </c>
      <c r="G10" s="1">
        <v>4032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-29880</v>
      </c>
      <c r="F15" s="2">
        <v>28.87</v>
      </c>
      <c r="G15" s="2">
        <v>-16790</v>
      </c>
      <c r="H15" s="2">
        <v>-303.1</v>
      </c>
      <c r="I15" s="2">
        <v>104800</v>
      </c>
      <c r="J15" s="2">
        <v>282.2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-30200</v>
      </c>
      <c r="F16" s="2">
        <v>-21.96</v>
      </c>
      <c r="G16" s="2">
        <v>43810</v>
      </c>
      <c r="H16" s="2">
        <v>-361</v>
      </c>
      <c r="I16" s="2">
        <v>-158600</v>
      </c>
      <c r="J16" s="2">
        <v>1986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-34790</v>
      </c>
      <c r="F17" s="2">
        <v>93.7</v>
      </c>
      <c r="G17" s="2">
        <v>88700</v>
      </c>
      <c r="H17" s="2">
        <v>1074</v>
      </c>
      <c r="I17" s="2">
        <v>-168500</v>
      </c>
      <c r="J17" s="2">
        <v>-1783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-44660</v>
      </c>
      <c r="F18" s="2">
        <v>77.17</v>
      </c>
      <c r="G18" s="2">
        <v>149700</v>
      </c>
      <c r="H18" s="2">
        <v>315.2</v>
      </c>
      <c r="I18" s="2">
        <v>-119100</v>
      </c>
      <c r="J18" s="2">
        <v>-1456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-65030</v>
      </c>
      <c r="F19" s="2">
        <v>18.04</v>
      </c>
      <c r="G19" s="2">
        <v>237900</v>
      </c>
      <c r="H19" s="2">
        <v>-233.9</v>
      </c>
      <c r="I19" s="2">
        <v>-166000</v>
      </c>
      <c r="J19" s="2">
        <v>395.9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-93800</v>
      </c>
      <c r="F20" s="2">
        <v>1.164</v>
      </c>
      <c r="G20" s="2">
        <v>337700</v>
      </c>
      <c r="H20" s="2">
        <v>-79.79</v>
      </c>
      <c r="I20" s="2">
        <v>156300</v>
      </c>
      <c r="J20" s="2">
        <v>548.1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-129100</v>
      </c>
      <c r="F21" s="2">
        <v>-365.4</v>
      </c>
      <c r="G21" s="2">
        <v>457500</v>
      </c>
      <c r="H21" s="2">
        <v>-5864</v>
      </c>
      <c r="I21" s="2">
        <v>734100</v>
      </c>
      <c r="J21" s="2">
        <v>9854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-187200</v>
      </c>
      <c r="F22" s="2">
        <v>-14.28</v>
      </c>
      <c r="G22" s="2">
        <v>601700</v>
      </c>
      <c r="H22" s="2">
        <v>-6.01</v>
      </c>
      <c r="I22" s="2">
        <v>1156000</v>
      </c>
      <c r="J22" s="2">
        <v>525.5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-1.7120424186805343</v>
      </c>
      <c r="B27" s="4">
        <f>-G15/E15</f>
        <v>-0.5619143239625167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-0.003130967299200382</v>
      </c>
      <c r="G27" s="5">
        <f aca="true" t="shared" si="2" ref="G27:G34">-E15/(G3*C27)</f>
        <v>0.005571965628356605</v>
      </c>
      <c r="H27" s="5">
        <f>-I15/(G3*C27*D27)</f>
        <v>-0.0003257150813541791</v>
      </c>
      <c r="I27" s="4">
        <f aca="true" t="shared" si="3" ref="I27:I34">-I15/G15</f>
        <v>6.241810601548541</v>
      </c>
    </row>
    <row r="28" spans="1:9" ht="12.75">
      <c r="A28" s="3">
        <f aca="true" t="shared" si="4" ref="A28:A34">G16/9807</f>
        <v>4.467217293769757</v>
      </c>
      <c r="B28" s="4">
        <f aca="true" t="shared" si="5" ref="B28:B34">-G16/E16</f>
        <v>1.4506622516556291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0.008169605561522854</v>
      </c>
      <c r="G28" s="5">
        <f t="shared" si="2"/>
        <v>0.005631638620360425</v>
      </c>
      <c r="H28" s="5">
        <f aca="true" t="shared" si="6" ref="H28:H34">-I16/(G4*C28*D28)</f>
        <v>0.0004929237776982138</v>
      </c>
      <c r="I28" s="4">
        <f t="shared" si="3"/>
        <v>3.620178041543027</v>
      </c>
    </row>
    <row r="29" spans="1:9" ht="12.75">
      <c r="A29" s="3">
        <f t="shared" si="4"/>
        <v>9.044560008157438</v>
      </c>
      <c r="B29" s="4">
        <f t="shared" si="5"/>
        <v>2.549583213567117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0.016540607471058597</v>
      </c>
      <c r="G29" s="5">
        <f t="shared" si="2"/>
        <v>0.006487573099415204</v>
      </c>
      <c r="H29" s="5">
        <f t="shared" si="6"/>
        <v>0.000523692664200183</v>
      </c>
      <c r="I29" s="4">
        <f t="shared" si="3"/>
        <v>1.8996617812852312</v>
      </c>
    </row>
    <row r="30" spans="1:9" ht="12.75">
      <c r="A30" s="3">
        <f t="shared" si="4"/>
        <v>15.264606913429184</v>
      </c>
      <c r="B30" s="8">
        <f t="shared" si="5"/>
        <v>3.3519928347514556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0.02791577157178661</v>
      </c>
      <c r="G30" s="5">
        <f t="shared" si="2"/>
        <v>0.008328111946532999</v>
      </c>
      <c r="H30" s="5">
        <f t="shared" si="6"/>
        <v>0.0003701590285236902</v>
      </c>
      <c r="I30" s="4">
        <f t="shared" si="3"/>
        <v>0.7955911823647295</v>
      </c>
    </row>
    <row r="31" spans="1:9" ht="12.75">
      <c r="A31" s="3">
        <f t="shared" si="4"/>
        <v>24.258182930559805</v>
      </c>
      <c r="B31" s="7">
        <f t="shared" si="5"/>
        <v>3.6583115485160693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0.044363139992839244</v>
      </c>
      <c r="G31" s="5">
        <f t="shared" si="2"/>
        <v>0.012126670843776107</v>
      </c>
      <c r="H31" s="5">
        <f t="shared" si="6"/>
        <v>0.0005159227433663523</v>
      </c>
      <c r="I31" s="4">
        <f t="shared" si="3"/>
        <v>0.6977721731820092</v>
      </c>
    </row>
    <row r="32" spans="1:9" ht="12.75">
      <c r="A32" s="3">
        <f t="shared" si="4"/>
        <v>34.43458753951259</v>
      </c>
      <c r="B32" s="8">
        <f t="shared" si="5"/>
        <v>3.600213219616205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0.06297365437403031</v>
      </c>
      <c r="G32" s="5">
        <f t="shared" si="2"/>
        <v>0.017491645781119464</v>
      </c>
      <c r="H32" s="5">
        <f t="shared" si="6"/>
        <v>-0.0004857754505310896</v>
      </c>
      <c r="I32" s="4">
        <f t="shared" si="3"/>
        <v>-0.4628368374296713</v>
      </c>
    </row>
    <row r="33" spans="1:9" ht="12.75">
      <c r="A33" s="3">
        <f t="shared" si="4"/>
        <v>46.650351789538085</v>
      </c>
      <c r="B33" s="4">
        <f t="shared" si="5"/>
        <v>3.543764523625097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0.08531373075546007</v>
      </c>
      <c r="G33" s="5">
        <f t="shared" si="2"/>
        <v>0.024074322711540756</v>
      </c>
      <c r="H33" s="5">
        <f t="shared" si="6"/>
        <v>-0.00228155955364602</v>
      </c>
      <c r="I33" s="4">
        <f t="shared" si="3"/>
        <v>-1.6045901639344262</v>
      </c>
    </row>
    <row r="34" spans="1:9" ht="12.75">
      <c r="A34" s="3">
        <f t="shared" si="4"/>
        <v>61.354134801672274</v>
      </c>
      <c r="B34" s="4">
        <f t="shared" si="5"/>
        <v>3.2142094017094016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0.11220387277718105</v>
      </c>
      <c r="G34" s="5">
        <f t="shared" si="2"/>
        <v>0.03490870032223416</v>
      </c>
      <c r="H34" s="5">
        <f t="shared" si="6"/>
        <v>-0.003592811393563273</v>
      </c>
      <c r="I34" s="4">
        <f t="shared" si="3"/>
        <v>-1.9212232009306964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0.0003825243025363863</v>
      </c>
      <c r="G37" s="15">
        <f>INDEX(LINEST(G27:G34,$E27:$E34^{1,2}),1)</f>
        <v>0.0002066354946322723</v>
      </c>
      <c r="H37" s="15">
        <f>INDEX(LINEST(H27:H34,$E27:$E34^{1,2}),1)</f>
        <v>-5.024178809646945E-05</v>
      </c>
    </row>
    <row r="38" spans="5:8" ht="12.75">
      <c r="E38" s="1" t="s">
        <v>282</v>
      </c>
      <c r="F38" s="15">
        <f>INDEX(LINEST(F27:F34,$E27:$E34^{1,2}),2)</f>
        <v>0.0019082481572411767</v>
      </c>
      <c r="G38" s="15">
        <f>INDEX(LINEST(G27:G34,$E27:$E34^{1,2}),2)</f>
        <v>-0.0013158027935484963</v>
      </c>
      <c r="H38" s="15">
        <f>INDEX(LINEST(H27:H34,$E27:$E34^{1,2}),2)</f>
        <v>0.0005680071126891303</v>
      </c>
    </row>
    <row r="39" spans="5:8" ht="12.75">
      <c r="E39" s="1" t="s">
        <v>283</v>
      </c>
      <c r="F39" s="15">
        <f>INDEX(LINEST(F27:F34,$E27:$E34^{1,2}),3)</f>
        <v>-0.003486874072937459</v>
      </c>
      <c r="G39" s="15">
        <f>INDEX(LINEST(G27:G34,$E27:$E34^{1,2}),3)</f>
        <v>0.007289983923811787</v>
      </c>
      <c r="H39" s="15">
        <f>INDEX(LINEST(H27:H34,$E27:$E34^{1,2}),3)</f>
        <v>-0.000871400321476405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268</v>
      </c>
      <c r="B3" s="1">
        <v>25</v>
      </c>
      <c r="C3" s="3">
        <v>10</v>
      </c>
      <c r="D3" s="1">
        <v>243</v>
      </c>
      <c r="E3" s="1">
        <v>287</v>
      </c>
      <c r="F3" s="1">
        <v>1.4</v>
      </c>
      <c r="G3" s="1">
        <v>4375</v>
      </c>
      <c r="H3" s="1">
        <v>0</v>
      </c>
      <c r="I3" s="1">
        <v>-1</v>
      </c>
      <c r="J3" s="1">
        <v>0</v>
      </c>
    </row>
    <row r="4" spans="1:10" ht="12.75">
      <c r="A4" s="1" t="s">
        <v>269</v>
      </c>
      <c r="B4" s="1">
        <v>25</v>
      </c>
      <c r="C4" s="3">
        <v>10</v>
      </c>
      <c r="D4" s="1">
        <v>243</v>
      </c>
      <c r="E4" s="1">
        <v>287</v>
      </c>
      <c r="F4" s="1">
        <v>1.4</v>
      </c>
      <c r="G4" s="1">
        <v>4375</v>
      </c>
      <c r="H4" s="1">
        <v>0</v>
      </c>
      <c r="I4" s="1">
        <v>-3</v>
      </c>
      <c r="J4" s="1">
        <v>0</v>
      </c>
    </row>
    <row r="5" spans="1:10" ht="12.75">
      <c r="A5" s="1" t="s">
        <v>270</v>
      </c>
      <c r="B5" s="1">
        <v>25</v>
      </c>
      <c r="C5" s="3">
        <v>10</v>
      </c>
      <c r="D5" s="1">
        <v>243</v>
      </c>
      <c r="E5" s="1">
        <v>287</v>
      </c>
      <c r="F5" s="1">
        <v>1.4</v>
      </c>
      <c r="G5" s="1">
        <v>4375</v>
      </c>
      <c r="H5" s="1">
        <v>0</v>
      </c>
      <c r="I5" s="1">
        <v>-5</v>
      </c>
      <c r="J5" s="1">
        <v>0</v>
      </c>
    </row>
    <row r="6" spans="1:10" ht="12.75">
      <c r="A6" s="1" t="s">
        <v>271</v>
      </c>
      <c r="B6" s="1">
        <v>25</v>
      </c>
      <c r="C6" s="3">
        <v>10</v>
      </c>
      <c r="D6" s="1">
        <v>243</v>
      </c>
      <c r="E6" s="1">
        <v>287</v>
      </c>
      <c r="F6" s="1">
        <v>1.4</v>
      </c>
      <c r="G6" s="1">
        <v>4375</v>
      </c>
      <c r="H6" s="1">
        <v>0</v>
      </c>
      <c r="I6" s="1">
        <v>-7</v>
      </c>
      <c r="J6" s="1">
        <v>0</v>
      </c>
    </row>
    <row r="7" spans="1:10" ht="12.75">
      <c r="A7" s="1" t="s">
        <v>272</v>
      </c>
      <c r="B7" s="1">
        <v>25</v>
      </c>
      <c r="C7" s="3">
        <v>10</v>
      </c>
      <c r="D7" s="1">
        <v>243</v>
      </c>
      <c r="E7" s="1">
        <v>287</v>
      </c>
      <c r="F7" s="1">
        <v>1.4</v>
      </c>
      <c r="G7" s="1">
        <v>4375</v>
      </c>
      <c r="H7" s="1">
        <v>0</v>
      </c>
      <c r="I7" s="1">
        <v>-9</v>
      </c>
      <c r="J7" s="1">
        <v>0</v>
      </c>
    </row>
    <row r="8" spans="1:10" ht="12.75">
      <c r="A8" s="1" t="s">
        <v>273</v>
      </c>
      <c r="B8" s="1">
        <v>25</v>
      </c>
      <c r="C8" s="3">
        <v>10</v>
      </c>
      <c r="D8" s="1">
        <v>243</v>
      </c>
      <c r="E8" s="1">
        <v>287</v>
      </c>
      <c r="F8" s="1">
        <v>1.4</v>
      </c>
      <c r="G8" s="1">
        <v>4375</v>
      </c>
      <c r="H8" s="1">
        <v>0</v>
      </c>
      <c r="I8" s="1">
        <v>-11</v>
      </c>
      <c r="J8" s="1">
        <v>0</v>
      </c>
    </row>
    <row r="9" spans="1:10" ht="12.75">
      <c r="A9" s="1" t="s">
        <v>274</v>
      </c>
      <c r="B9" s="1">
        <v>25</v>
      </c>
      <c r="C9" s="3">
        <v>10</v>
      </c>
      <c r="D9" s="1">
        <v>243</v>
      </c>
      <c r="E9" s="1">
        <v>287</v>
      </c>
      <c r="F9" s="1">
        <v>1.4</v>
      </c>
      <c r="G9" s="1">
        <v>4375</v>
      </c>
      <c r="H9" s="1">
        <v>0</v>
      </c>
      <c r="I9" s="1">
        <v>-13</v>
      </c>
      <c r="J9" s="1">
        <v>0</v>
      </c>
    </row>
    <row r="10" spans="1:10" ht="12.75">
      <c r="A10" s="1" t="s">
        <v>275</v>
      </c>
      <c r="B10" s="1">
        <v>25</v>
      </c>
      <c r="C10" s="3">
        <v>10</v>
      </c>
      <c r="D10" s="1">
        <v>243</v>
      </c>
      <c r="E10" s="1">
        <v>287</v>
      </c>
      <c r="F10" s="1">
        <v>1.4</v>
      </c>
      <c r="G10" s="1">
        <v>4375</v>
      </c>
      <c r="H10" s="1">
        <v>0</v>
      </c>
      <c r="I10" s="1">
        <v>-15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-32300</v>
      </c>
      <c r="F15" s="2">
        <v>30.86</v>
      </c>
      <c r="G15" s="2">
        <v>-18140</v>
      </c>
      <c r="H15" s="2">
        <v>-328.3</v>
      </c>
      <c r="I15" s="2">
        <v>113400</v>
      </c>
      <c r="J15" s="2">
        <v>306.1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-32650</v>
      </c>
      <c r="F16" s="2">
        <v>-23.63</v>
      </c>
      <c r="G16" s="2">
        <v>47290</v>
      </c>
      <c r="H16" s="2">
        <v>-387.3</v>
      </c>
      <c r="I16" s="2">
        <v>-174700</v>
      </c>
      <c r="J16" s="2">
        <v>2138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-37600</v>
      </c>
      <c r="F17" s="2">
        <v>100.5</v>
      </c>
      <c r="G17" s="2">
        <v>95530</v>
      </c>
      <c r="H17" s="2">
        <v>1154</v>
      </c>
      <c r="I17" s="2">
        <v>-187400</v>
      </c>
      <c r="J17" s="2">
        <v>-1913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-48240</v>
      </c>
      <c r="F18" s="2">
        <v>93.92</v>
      </c>
      <c r="G18" s="2">
        <v>161300</v>
      </c>
      <c r="H18" s="2">
        <v>348.4</v>
      </c>
      <c r="I18" s="2">
        <v>-136000</v>
      </c>
      <c r="J18" s="2">
        <v>-1340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-70270</v>
      </c>
      <c r="F19" s="2">
        <v>19.26</v>
      </c>
      <c r="G19" s="2">
        <v>256800</v>
      </c>
      <c r="H19" s="2">
        <v>-251.8</v>
      </c>
      <c r="I19" s="2">
        <v>-189200</v>
      </c>
      <c r="J19" s="2">
        <v>428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-101400</v>
      </c>
      <c r="F20" s="2">
        <v>1.005</v>
      </c>
      <c r="G20" s="2">
        <v>364800</v>
      </c>
      <c r="H20" s="2">
        <v>-86.98</v>
      </c>
      <c r="I20" s="2">
        <v>159400</v>
      </c>
      <c r="J20" s="2">
        <v>594.5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-139600</v>
      </c>
      <c r="F21" s="2">
        <v>-396.6</v>
      </c>
      <c r="G21" s="2">
        <v>494600</v>
      </c>
      <c r="H21" s="2">
        <v>-6353</v>
      </c>
      <c r="I21" s="2">
        <v>786700</v>
      </c>
      <c r="J21" s="2">
        <v>10690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-202600</v>
      </c>
      <c r="F22" s="2">
        <v>-16</v>
      </c>
      <c r="G22" s="2">
        <v>651000</v>
      </c>
      <c r="H22" s="2">
        <v>-10.04</v>
      </c>
      <c r="I22" s="2">
        <v>1243000</v>
      </c>
      <c r="J22" s="2">
        <v>573.8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-1.8496991944529417</v>
      </c>
      <c r="B27" s="4">
        <f>-G15/E15</f>
        <v>-0.561609907120743</v>
      </c>
      <c r="C27" s="1">
        <v>1330</v>
      </c>
      <c r="D27" s="9">
        <v>60</v>
      </c>
      <c r="E27" s="9">
        <f aca="true" t="shared" si="0" ref="E27:E34">-I3</f>
        <v>1</v>
      </c>
      <c r="F27" s="5">
        <f aca="true" t="shared" si="1" ref="F27:F34">G15/(G3*C27)</f>
        <v>-0.0031175080558539206</v>
      </c>
      <c r="G27" s="5">
        <f aca="true" t="shared" si="2" ref="G27:G34">-E15/(G3*C27)</f>
        <v>0.005551020408163266</v>
      </c>
      <c r="H27" s="5">
        <f>-I15/(G3*C27*D27)</f>
        <v>-0.00032481203007518795</v>
      </c>
      <c r="I27" s="4">
        <f aca="true" t="shared" si="3" ref="I27:I34">-I15/G15</f>
        <v>6.251378169790518</v>
      </c>
    </row>
    <row r="28" spans="1:9" ht="12.75">
      <c r="A28" s="3">
        <f aca="true" t="shared" si="4" ref="A28:A34">G16/9807</f>
        <v>4.822065871316407</v>
      </c>
      <c r="B28" s="4">
        <f aca="true" t="shared" si="5" ref="B28:B34">-G16/E16</f>
        <v>1.4483920367534457</v>
      </c>
      <c r="C28" s="1">
        <f>C27</f>
        <v>1330</v>
      </c>
      <c r="D28" s="9">
        <v>60</v>
      </c>
      <c r="E28" s="9">
        <f t="shared" si="0"/>
        <v>3</v>
      </c>
      <c r="F28" s="5">
        <f t="shared" si="1"/>
        <v>0.00812717508055854</v>
      </c>
      <c r="G28" s="5">
        <f t="shared" si="2"/>
        <v>0.005611170784103115</v>
      </c>
      <c r="H28" s="5">
        <f aca="true" t="shared" si="6" ref="H28:H34">-I16/(G4*C28*D28)</f>
        <v>0.0005003938417472252</v>
      </c>
      <c r="I28" s="4">
        <f t="shared" si="3"/>
        <v>3.6942271093254386</v>
      </c>
    </row>
    <row r="29" spans="1:9" ht="12.75">
      <c r="A29" s="3">
        <f t="shared" si="4"/>
        <v>9.741001325583767</v>
      </c>
      <c r="B29" s="4">
        <f t="shared" si="5"/>
        <v>2.540691489361702</v>
      </c>
      <c r="C29" s="1">
        <f aca="true" t="shared" si="7" ref="C29:C34">C28</f>
        <v>1330</v>
      </c>
      <c r="D29" s="9">
        <v>60</v>
      </c>
      <c r="E29" s="9">
        <f t="shared" si="0"/>
        <v>5</v>
      </c>
      <c r="F29" s="5">
        <f t="shared" si="1"/>
        <v>0.01641761546723953</v>
      </c>
      <c r="G29" s="5">
        <f t="shared" si="2"/>
        <v>0.0064618689581095595</v>
      </c>
      <c r="H29" s="5">
        <f t="shared" si="6"/>
        <v>0.0005367704976727533</v>
      </c>
      <c r="I29" s="4">
        <f t="shared" si="3"/>
        <v>1.9616874280330787</v>
      </c>
    </row>
    <row r="30" spans="1:9" ht="12.75">
      <c r="A30" s="3">
        <f t="shared" si="4"/>
        <v>16.447435505251352</v>
      </c>
      <c r="B30" s="8">
        <f t="shared" si="5"/>
        <v>3.343698175787728</v>
      </c>
      <c r="C30" s="1">
        <f t="shared" si="7"/>
        <v>1330</v>
      </c>
      <c r="D30" s="9">
        <v>60</v>
      </c>
      <c r="E30" s="11">
        <f t="shared" si="0"/>
        <v>7</v>
      </c>
      <c r="F30" s="5">
        <f t="shared" si="1"/>
        <v>0.027720730397422125</v>
      </c>
      <c r="G30" s="5">
        <f t="shared" si="2"/>
        <v>0.008290440386680989</v>
      </c>
      <c r="H30" s="5">
        <f t="shared" si="6"/>
        <v>0.0003895452918009309</v>
      </c>
      <c r="I30" s="4">
        <f t="shared" si="3"/>
        <v>0.8431494110353379</v>
      </c>
    </row>
    <row r="31" spans="1:9" ht="12.75">
      <c r="A31" s="3">
        <f t="shared" si="4"/>
        <v>26.185377791373508</v>
      </c>
      <c r="B31" s="7">
        <f t="shared" si="5"/>
        <v>3.6544755941369007</v>
      </c>
      <c r="C31" s="1">
        <f t="shared" si="7"/>
        <v>1330</v>
      </c>
      <c r="D31" s="9">
        <v>60</v>
      </c>
      <c r="E31" s="10">
        <f t="shared" si="0"/>
        <v>9</v>
      </c>
      <c r="F31" s="5">
        <f t="shared" si="1"/>
        <v>0.044133190118152525</v>
      </c>
      <c r="G31" s="5">
        <f t="shared" si="2"/>
        <v>0.012076476906552095</v>
      </c>
      <c r="H31" s="5">
        <f t="shared" si="6"/>
        <v>0.0005419262441818832</v>
      </c>
      <c r="I31" s="4">
        <f t="shared" si="3"/>
        <v>0.7367601246105919</v>
      </c>
    </row>
    <row r="32" spans="1:9" ht="12.75">
      <c r="A32" s="3">
        <f t="shared" si="4"/>
        <v>37.197919853166105</v>
      </c>
      <c r="B32" s="8">
        <f t="shared" si="5"/>
        <v>3.5976331360946747</v>
      </c>
      <c r="C32" s="1">
        <f t="shared" si="7"/>
        <v>1330</v>
      </c>
      <c r="D32" s="9">
        <v>60</v>
      </c>
      <c r="E32" s="9">
        <f t="shared" si="0"/>
        <v>11</v>
      </c>
      <c r="F32" s="5">
        <f t="shared" si="1"/>
        <v>0.0626938775510204</v>
      </c>
      <c r="G32" s="5">
        <f t="shared" si="2"/>
        <v>0.01742642320085929</v>
      </c>
      <c r="H32" s="5">
        <f t="shared" si="6"/>
        <v>-0.00045656999641962046</v>
      </c>
      <c r="I32" s="4">
        <f t="shared" si="3"/>
        <v>-0.4369517543859649</v>
      </c>
    </row>
    <row r="33" spans="1:9" ht="12.75">
      <c r="A33" s="3">
        <f t="shared" si="4"/>
        <v>50.43336392372795</v>
      </c>
      <c r="B33" s="4">
        <f t="shared" si="5"/>
        <v>3.54297994269341</v>
      </c>
      <c r="C33" s="1">
        <f t="shared" si="7"/>
        <v>1330</v>
      </c>
      <c r="D33" s="9">
        <v>60</v>
      </c>
      <c r="E33" s="9">
        <f t="shared" si="0"/>
        <v>13</v>
      </c>
      <c r="F33" s="5">
        <f t="shared" si="1"/>
        <v>0.08500107411385607</v>
      </c>
      <c r="G33" s="5">
        <f t="shared" si="2"/>
        <v>0.02399140708915145</v>
      </c>
      <c r="H33" s="5">
        <f t="shared" si="6"/>
        <v>-0.002253347654851414</v>
      </c>
      <c r="I33" s="4">
        <f t="shared" si="3"/>
        <v>-1.5905782450465022</v>
      </c>
    </row>
    <row r="34" spans="1:9" ht="12.75">
      <c r="A34" s="3">
        <f t="shared" si="4"/>
        <v>66.38115631691649</v>
      </c>
      <c r="B34" s="4">
        <f t="shared" si="5"/>
        <v>3.213228035538006</v>
      </c>
      <c r="C34" s="1">
        <f t="shared" si="7"/>
        <v>1330</v>
      </c>
      <c r="D34" s="9">
        <v>60</v>
      </c>
      <c r="E34" s="9">
        <f t="shared" si="0"/>
        <v>15</v>
      </c>
      <c r="F34" s="5">
        <f t="shared" si="1"/>
        <v>0.1118796992481203</v>
      </c>
      <c r="G34" s="5">
        <f t="shared" si="2"/>
        <v>0.034818474758324384</v>
      </c>
      <c r="H34" s="5">
        <f t="shared" si="6"/>
        <v>-0.003560329394915861</v>
      </c>
      <c r="I34" s="4">
        <f t="shared" si="3"/>
        <v>-1.9093701996927803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0.00038371950283872945</v>
      </c>
      <c r="G37" s="15">
        <f>INDEX(LINEST(G27:G34,$E27:$E34^{1,2}),1)</f>
        <v>0.00020638330520177998</v>
      </c>
      <c r="H37" s="15">
        <f>INDEX(LINEST(H27:H34,$E27:$E34^{1,2}),1)</f>
        <v>-5.036741513648065E-05</v>
      </c>
    </row>
    <row r="38" spans="5:8" ht="12.75">
      <c r="E38" s="1" t="s">
        <v>282</v>
      </c>
      <c r="F38" s="15">
        <f>INDEX(LINEST(F27:F34,$E27:$E34^{1,2}),2)</f>
        <v>0.001864006956165927</v>
      </c>
      <c r="G38" s="15">
        <f>INDEX(LINEST(G27:G34,$E27:$E34^{1,2}),2)</f>
        <v>-0.0013172932330827072</v>
      </c>
      <c r="H38" s="15">
        <f>INDEX(LINEST(H27:H34,$E27:$E34^{1,2}),2)</f>
        <v>0.0005722776328576542</v>
      </c>
    </row>
    <row r="39" spans="5:8" ht="12.75">
      <c r="E39" s="1" t="s">
        <v>283</v>
      </c>
      <c r="F39" s="15">
        <f>INDEX(LINEST(F27:F34,$E27:$E34^{1,2}),3)</f>
        <v>-0.003421231650554978</v>
      </c>
      <c r="G39" s="15">
        <f>INDEX(LINEST(G27:G34,$E27:$E34^{1,2}),3)</f>
        <v>0.00727417523400338</v>
      </c>
      <c r="H39" s="15">
        <f>INDEX(LINEST(H27:H34,$E27:$E34^{1,2}),3)</f>
        <v>-0.00087529367636779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7" customWidth="1"/>
    <col min="2" max="16384" width="11.7109375" style="18" customWidth="1"/>
  </cols>
  <sheetData>
    <row r="1" spans="1:17" s="16" customFormat="1" ht="12.75">
      <c r="A1" s="14" t="s">
        <v>195</v>
      </c>
      <c r="B1" s="16">
        <v>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</row>
    <row r="2" spans="1:17" ht="12.75">
      <c r="A2" s="17">
        <v>0.3</v>
      </c>
      <c r="B2" s="18">
        <f>'C-L'!B2/'C-D'!B2</f>
        <v>-0.05551254228009498</v>
      </c>
      <c r="C2" s="18">
        <f>'C-L'!C2/'C-D'!C2</f>
        <v>0.8945475482713362</v>
      </c>
      <c r="D2" s="18">
        <f>'C-L'!D2/'C-D'!D2</f>
        <v>1.769058383237469</v>
      </c>
      <c r="E2" s="18">
        <f>'C-L'!E2/'C-D'!E2</f>
        <v>2.511785971055992</v>
      </c>
      <c r="F2" s="18">
        <f>'C-L'!F2/'C-D'!F2</f>
        <v>3.095316384525236</v>
      </c>
      <c r="G2" s="18">
        <f>'C-L'!G2/'C-D'!G2</f>
        <v>3.5189849548195</v>
      </c>
      <c r="H2" s="18">
        <f>'C-L'!H2/'C-D'!H2</f>
        <v>3.8000888390657424</v>
      </c>
      <c r="I2" s="18">
        <f>'C-L'!I2/'C-D'!I2</f>
        <v>3.9642191771430526</v>
      </c>
      <c r="J2" s="18">
        <f>'C-L'!J2/'C-D'!J2</f>
        <v>4.0381050805517</v>
      </c>
      <c r="K2" s="18">
        <f>'C-L'!K2/'C-D'!K2</f>
        <v>4.045644520312605</v>
      </c>
      <c r="L2" s="18">
        <f>'C-L'!L2/'C-D'!L2</f>
        <v>4.00638321259399</v>
      </c>
      <c r="M2" s="18">
        <f>'C-L'!M2/'C-D'!M2</f>
        <v>3.9354285148976325</v>
      </c>
      <c r="N2" s="18">
        <f>'C-L'!N2/'C-D'!N2</f>
        <v>3.8440196622330083</v>
      </c>
      <c r="O2" s="18">
        <f>'C-L'!O2/'C-D'!O2</f>
        <v>3.740291677303669</v>
      </c>
      <c r="P2" s="18">
        <f>'C-L'!P2/'C-D'!P2</f>
        <v>3.6300073465571367</v>
      </c>
      <c r="Q2" s="18">
        <f>'C-L'!Q2/'C-D'!Q2</f>
        <v>3.517171721686748</v>
      </c>
    </row>
    <row r="3" spans="1:17" ht="12.75">
      <c r="A3" s="17">
        <v>0.6</v>
      </c>
      <c r="B3" s="18">
        <f>'C-L'!B3/'C-D'!B3</f>
        <v>-0.17611001964636272</v>
      </c>
      <c r="C3" s="18">
        <f>'C-L'!C3/'C-D'!C3</f>
        <v>1.3439533287440097</v>
      </c>
      <c r="D3" s="18">
        <f>'C-L'!D3/'C-D'!D3</f>
        <v>2.6759584715191203</v>
      </c>
      <c r="E3" s="18">
        <f>'C-L'!E3/'C-D'!E3</f>
        <v>3.704546172613647</v>
      </c>
      <c r="F3" s="18">
        <f>'C-L'!F3/'C-D'!F3</f>
        <v>4.406294750022999</v>
      </c>
      <c r="G3" s="18">
        <f>'C-L'!G3/'C-D'!G3</f>
        <v>4.822148592114037</v>
      </c>
      <c r="H3" s="18">
        <f>'C-L'!H3/'C-D'!H3</f>
        <v>5.01873070412235</v>
      </c>
      <c r="I3" s="18">
        <f>'C-L'!I3/'C-D'!I3</f>
        <v>5.061696616859224</v>
      </c>
      <c r="J3" s="18">
        <f>'C-L'!J3/'C-D'!J3</f>
        <v>5.004251798856956</v>
      </c>
      <c r="K3" s="18">
        <f>'C-L'!K3/'C-D'!K3</f>
        <v>4.885248741812914</v>
      </c>
      <c r="L3" s="18">
        <f>'C-L'!L3/'C-D'!L3</f>
        <v>4.731343254102964</v>
      </c>
      <c r="M3" s="18">
        <f>'C-L'!M3/'C-D'!M3</f>
        <v>4.560083890840586</v>
      </c>
      <c r="N3" s="18">
        <f>'C-L'!N3/'C-D'!N3</f>
        <v>4.382663041746421</v>
      </c>
      <c r="O3" s="18">
        <f>'C-L'!O3/'C-D'!O3</f>
        <v>4.206005017276273</v>
      </c>
      <c r="P3" s="18">
        <f>'C-L'!P3/'C-D'!P3</f>
        <v>4.0342354512061425</v>
      </c>
      <c r="Q3" s="18">
        <f>'C-L'!Q3/'C-D'!Q3</f>
        <v>3.869674702237583</v>
      </c>
    </row>
    <row r="4" spans="1:17" ht="12.75">
      <c r="A4" s="17">
        <v>0.9</v>
      </c>
      <c r="B4" s="18">
        <f>'C-L'!B4/'C-D'!B4</f>
        <v>0.42864061114521795</v>
      </c>
      <c r="C4" s="18">
        <f>'C-L'!C4/'C-D'!C4</f>
        <v>2.1862917814281855</v>
      </c>
      <c r="D4" s="18">
        <f>'C-L'!D4/'C-D'!D4</f>
        <v>3.6883628825640984</v>
      </c>
      <c r="E4" s="18">
        <f>'C-L'!E4/'C-D'!E4</f>
        <v>4.7596522458521</v>
      </c>
      <c r="F4" s="18">
        <f>'C-L'!F4/'C-D'!F4</f>
        <v>5.3912314038653495</v>
      </c>
      <c r="G4" s="18">
        <f>'C-L'!G4/'C-D'!G4</f>
        <v>5.673531669081789</v>
      </c>
      <c r="H4" s="18">
        <f>'C-L'!H4/'C-D'!H4</f>
        <v>5.718617373332237</v>
      </c>
      <c r="I4" s="18">
        <f>'C-L'!I4/'C-D'!I4</f>
        <v>5.619682211052768</v>
      </c>
      <c r="J4" s="18">
        <f>'C-L'!J4/'C-D'!J4</f>
        <v>5.44182451940239</v>
      </c>
      <c r="K4" s="18">
        <f>'C-L'!K4/'C-D'!K4</f>
        <v>5.226379261625128</v>
      </c>
      <c r="L4" s="18">
        <f>'C-L'!L4/'C-D'!L4</f>
        <v>4.998038532709262</v>
      </c>
      <c r="M4" s="18">
        <f>'C-L'!M4/'C-D'!M4</f>
        <v>4.770835293331961</v>
      </c>
      <c r="N4" s="18">
        <f>'C-L'!N4/'C-D'!N4</f>
        <v>4.552298413339252</v>
      </c>
      <c r="O4" s="18">
        <f>'C-L'!O4/'C-D'!O4</f>
        <v>4.346106266686689</v>
      </c>
      <c r="P4" s="18">
        <f>'C-L'!P4/'C-D'!P4</f>
        <v>4.1537124451385585</v>
      </c>
      <c r="Q4" s="18">
        <f>'C-L'!Q4/'C-D'!Q4</f>
        <v>3.9753199239408326</v>
      </c>
    </row>
    <row r="5" spans="1:17" ht="12.75">
      <c r="A5" s="17">
        <v>1.2</v>
      </c>
      <c r="B5" s="18">
        <f>'C-L'!B5/'C-D'!B5</f>
        <v>0.021997587826786794</v>
      </c>
      <c r="C5" s="18">
        <f>'C-L'!C5/'C-D'!C5</f>
        <v>0.7745394074683868</v>
      </c>
      <c r="D5" s="18">
        <f>'C-L'!D5/'C-D'!D5</f>
        <v>1.5271000734502904</v>
      </c>
      <c r="E5" s="18">
        <f>'C-L'!E5/'C-D'!E5</f>
        <v>2.2121153377748857</v>
      </c>
      <c r="F5" s="18">
        <f>'C-L'!F5/'C-D'!F5</f>
        <v>2.7802748689713592</v>
      </c>
      <c r="G5" s="18">
        <f>'C-L'!G5/'C-D'!G5</f>
        <v>3.209779486139412</v>
      </c>
      <c r="H5" s="18">
        <f>'C-L'!H5/'C-D'!H5</f>
        <v>3.503707819942954</v>
      </c>
      <c r="I5" s="18">
        <f>'C-L'!I5/'C-D'!I5</f>
        <v>3.680722676483397</v>
      </c>
      <c r="J5" s="18">
        <f>'C-L'!J5/'C-D'!J5</f>
        <v>3.765504982000646</v>
      </c>
      <c r="K5" s="18">
        <f>'C-L'!K5/'C-D'!K5</f>
        <v>3.7822409118380085</v>
      </c>
      <c r="L5" s="18">
        <f>'C-L'!L5/'C-D'!L5</f>
        <v>3.7514552544741266</v>
      </c>
      <c r="M5" s="18">
        <f>'C-L'!M5/'C-D'!M5</f>
        <v>3.689152400929864</v>
      </c>
      <c r="N5" s="18">
        <f>'C-L'!N5/'C-D'!N5</f>
        <v>3.6071484102732794</v>
      </c>
      <c r="O5" s="18">
        <f>'C-L'!O5/'C-D'!O5</f>
        <v>3.51384206197452</v>
      </c>
      <c r="P5" s="18">
        <f>'C-L'!P5/'C-D'!P5</f>
        <v>3.415032514756697</v>
      </c>
      <c r="Q5" s="18">
        <f>'C-L'!Q5/'C-D'!Q5</f>
        <v>3.314623447931339</v>
      </c>
    </row>
    <row r="6" spans="1:17" ht="12.75">
      <c r="A6" s="17">
        <v>1.5</v>
      </c>
      <c r="B6" s="18">
        <f>'C-L'!B6/'C-D'!B6</f>
        <v>-0.5118780425632432</v>
      </c>
      <c r="C6" s="18">
        <f>'C-L'!C6/'C-D'!C6</f>
        <v>0.26991266317912305</v>
      </c>
      <c r="D6" s="18">
        <f>'C-L'!D6/'C-D'!D6</f>
        <v>1.1082759756543534</v>
      </c>
      <c r="E6" s="18">
        <f>'C-L'!E6/'C-D'!E6</f>
        <v>1.9107168456442163</v>
      </c>
      <c r="F6" s="18">
        <f>'C-L'!F6/'C-D'!F6</f>
        <v>2.597064741807864</v>
      </c>
      <c r="G6" s="18">
        <f>'C-L'!G6/'C-D'!G6</f>
        <v>3.1230378466296393</v>
      </c>
      <c r="H6" s="18">
        <f>'C-L'!H6/'C-D'!H6</f>
        <v>3.483213472588631</v>
      </c>
      <c r="I6" s="18">
        <f>'C-L'!I6/'C-D'!I6</f>
        <v>3.698552677562252</v>
      </c>
      <c r="J6" s="18">
        <f>'C-L'!J6/'C-D'!J6</f>
        <v>3.8008429821396494</v>
      </c>
      <c r="K6" s="18">
        <f>'C-L'!K6/'C-D'!K6</f>
        <v>3.821767351423867</v>
      </c>
      <c r="L6" s="18">
        <f>'C-L'!L6/'C-D'!L6</f>
        <v>3.787770491451641</v>
      </c>
      <c r="M6" s="18">
        <f>'C-L'!M6/'C-D'!M6</f>
        <v>3.718854573502472</v>
      </c>
      <c r="N6" s="18">
        <f>'C-L'!N6/'C-D'!N6</f>
        <v>3.6292523157976952</v>
      </c>
      <c r="O6" s="18">
        <f>'C-L'!O6/'C-D'!O6</f>
        <v>3.5286808323838494</v>
      </c>
      <c r="P6" s="18">
        <f>'C-L'!P6/'C-D'!P6</f>
        <v>3.423568002198933</v>
      </c>
      <c r="Q6" s="18">
        <f>'C-L'!Q6/'C-D'!Q6</f>
        <v>3.3180448497890045</v>
      </c>
    </row>
    <row r="7" spans="1:17" ht="12.75">
      <c r="A7" s="17">
        <v>2</v>
      </c>
      <c r="B7" s="18">
        <f>'C-L'!B7/'C-D'!B7</f>
        <v>-1.1687193555918745</v>
      </c>
      <c r="C7" s="18">
        <f>'C-L'!C7/'C-D'!C7</f>
        <v>-0.2113230373343404</v>
      </c>
      <c r="D7" s="18">
        <f>'C-L'!D7/'C-D'!D7</f>
        <v>0.8388227969857366</v>
      </c>
      <c r="E7" s="18">
        <f>'C-L'!E7/'C-D'!E7</f>
        <v>1.8448674705987695</v>
      </c>
      <c r="F7" s="18">
        <f>'C-L'!F7/'C-D'!F7</f>
        <v>2.688091893427614</v>
      </c>
      <c r="G7" s="18">
        <f>'C-L'!G7/'C-D'!G7</f>
        <v>3.3086040771950174</v>
      </c>
      <c r="H7" s="18">
        <f>'C-L'!H7/'C-D'!H7</f>
        <v>3.7073036775931176</v>
      </c>
      <c r="I7" s="18">
        <f>'C-L'!I7/'C-D'!I7</f>
        <v>3.9217427690224533</v>
      </c>
      <c r="J7" s="18">
        <f>'C-L'!J7/'C-D'!J7</f>
        <v>4.000366085246224</v>
      </c>
      <c r="K7" s="18">
        <f>'C-L'!K7/'C-D'!K7</f>
        <v>3.9871450746719557</v>
      </c>
      <c r="L7" s="18">
        <f>'C-L'!L7/'C-D'!L7</f>
        <v>3.9160994199702786</v>
      </c>
      <c r="M7" s="18">
        <f>'C-L'!M7/'C-D'!M7</f>
        <v>3.8112903313365685</v>
      </c>
      <c r="N7" s="18">
        <f>'C-L'!N7/'C-D'!N7</f>
        <v>3.688806158375886</v>
      </c>
      <c r="O7" s="18">
        <f>'C-L'!O7/'C-D'!O7</f>
        <v>3.5589850454507626</v>
      </c>
      <c r="P7" s="18">
        <f>'C-L'!P7/'C-D'!P7</f>
        <v>3.4282474692947242</v>
      </c>
      <c r="Q7" s="18">
        <f>'C-L'!Q7/'C-D'!Q7</f>
        <v>3.300433383035962</v>
      </c>
    </row>
    <row r="8" spans="1:17" ht="12.75">
      <c r="A8" s="17">
        <v>2.5</v>
      </c>
      <c r="B8" s="18">
        <f>'C-L'!B8/'C-D'!B8</f>
        <v>-1.540488557847796</v>
      </c>
      <c r="C8" s="18">
        <f>'C-L'!C8/'C-D'!C8</f>
        <v>-0.443495145095137</v>
      </c>
      <c r="D8" s="18">
        <f>'C-L'!D8/'C-D'!D8</f>
        <v>0.7498044092791205</v>
      </c>
      <c r="E8" s="18">
        <f>'C-L'!E8/'C-D'!E8</f>
        <v>1.8734397796858666</v>
      </c>
      <c r="F8" s="18">
        <f>'C-L'!F8/'C-D'!F8</f>
        <v>2.7918373488128303</v>
      </c>
      <c r="G8" s="18">
        <f>'C-L'!G8/'C-D'!G8</f>
        <v>3.445829638497768</v>
      </c>
      <c r="H8" s="18">
        <f>'C-L'!H8/'C-D'!H8</f>
        <v>3.8476926423595654</v>
      </c>
      <c r="I8" s="18">
        <f>'C-L'!I8/'C-D'!I8</f>
        <v>4.0478353610364985</v>
      </c>
      <c r="J8" s="18">
        <f>'C-L'!J8/'C-D'!J8</f>
        <v>4.104306085433737</v>
      </c>
      <c r="K8" s="18">
        <f>'C-L'!K8/'C-D'!K8</f>
        <v>4.066807065955264</v>
      </c>
      <c r="L8" s="18">
        <f>'C-L'!L8/'C-D'!L8</f>
        <v>3.972252397590654</v>
      </c>
      <c r="M8" s="18">
        <f>'C-L'!M8/'C-D'!M8</f>
        <v>3.845917978525122</v>
      </c>
      <c r="N8" s="18">
        <f>'C-L'!N8/'C-D'!N8</f>
        <v>3.704235537398905</v>
      </c>
      <c r="O8" s="18">
        <f>'C-L'!O8/'C-D'!O8</f>
        <v>3.55748344046704</v>
      </c>
      <c r="P8" s="18">
        <f>'C-L'!P8/'C-D'!P8</f>
        <v>3.4118627440352953</v>
      </c>
      <c r="Q8" s="18">
        <f>'C-L'!Q8/'C-D'!Q8</f>
        <v>3.270951157559447</v>
      </c>
    </row>
    <row r="9" spans="1:17" ht="12.75">
      <c r="A9" s="17">
        <v>3</v>
      </c>
      <c r="B9" s="18">
        <f>'C-L'!B9/'C-D'!B9</f>
        <v>-1.6930159335941188</v>
      </c>
      <c r="C9" s="18">
        <f>'C-L'!C9/'C-D'!C9</f>
        <v>-0.5400821867705093</v>
      </c>
      <c r="D9" s="18">
        <f>'C-L'!D9/'C-D'!D9</f>
        <v>0.7152460783139756</v>
      </c>
      <c r="E9" s="18">
        <f>'C-L'!E9/'C-D'!E9</f>
        <v>1.891865368213005</v>
      </c>
      <c r="F9" s="18">
        <f>'C-L'!F9/'C-D'!F9</f>
        <v>2.8442807614804058</v>
      </c>
      <c r="G9" s="18">
        <f>'C-L'!G9/'C-D'!G9</f>
        <v>3.5126185584510106</v>
      </c>
      <c r="H9" s="18">
        <f>'C-L'!H9/'C-D'!H9</f>
        <v>3.9144587324875575</v>
      </c>
      <c r="I9" s="18">
        <f>'C-L'!I9/'C-D'!I9</f>
        <v>4.106568451311533</v>
      </c>
      <c r="J9" s="18">
        <f>'C-L'!J9/'C-D'!J9</f>
        <v>4.151751667838103</v>
      </c>
      <c r="K9" s="18">
        <f>'C-L'!K9/'C-D'!K9</f>
        <v>4.102478428465309</v>
      </c>
      <c r="L9" s="18">
        <f>'C-L'!L9/'C-D'!L9</f>
        <v>3.9969815204534624</v>
      </c>
      <c r="M9" s="18">
        <f>'C-L'!M9/'C-D'!M9</f>
        <v>3.8610161005153527</v>
      </c>
      <c r="N9" s="18">
        <f>'C-L'!N9/'C-D'!N9</f>
        <v>3.7110756896058033</v>
      </c>
      <c r="O9" s="18">
        <f>'C-L'!O9/'C-D'!O9</f>
        <v>3.5573224510576273</v>
      </c>
      <c r="P9" s="18">
        <f>'C-L'!P9/'C-D'!P9</f>
        <v>3.4057837281995056</v>
      </c>
      <c r="Q9" s="18">
        <f>'C-L'!Q9/'C-D'!Q9</f>
        <v>3.2598606118321545</v>
      </c>
    </row>
    <row r="10" spans="1:17" ht="12.75">
      <c r="A10" s="17">
        <v>4</v>
      </c>
      <c r="B10" s="18">
        <f>'C-L'!B10/'C-D'!B10</f>
        <v>-1.6128002266836237</v>
      </c>
      <c r="C10" s="18">
        <f>'C-L'!C10/'C-D'!C10</f>
        <v>-0.5545637837610802</v>
      </c>
      <c r="D10" s="18">
        <f>'C-L'!D10/'C-D'!D10</f>
        <v>0.6579763564660777</v>
      </c>
      <c r="E10" s="18">
        <f>'C-L'!E10/'C-D'!E10</f>
        <v>1.8447209217938578</v>
      </c>
      <c r="F10" s="18">
        <f>'C-L'!F10/'C-D'!F10</f>
        <v>2.8359296561783647</v>
      </c>
      <c r="G10" s="18">
        <f>'C-L'!G10/'C-D'!G10</f>
        <v>3.543800647704459</v>
      </c>
      <c r="H10" s="18">
        <f>'C-L'!H10/'C-D'!H10</f>
        <v>3.9710100215798936</v>
      </c>
      <c r="I10" s="18">
        <f>'C-L'!I10/'C-D'!I10</f>
        <v>4.172716159669001</v>
      </c>
      <c r="J10" s="18">
        <f>'C-L'!J10/'C-D'!J10</f>
        <v>4.216285295018786</v>
      </c>
      <c r="K10" s="18">
        <f>'C-L'!K10/'C-D'!K10</f>
        <v>4.15943629720235</v>
      </c>
      <c r="L10" s="18">
        <f>'C-L'!L10/'C-D'!L10</f>
        <v>4.044228044283312</v>
      </c>
      <c r="M10" s="18">
        <f>'C-L'!M10/'C-D'!M10</f>
        <v>3.8986459100432147</v>
      </c>
      <c r="N10" s="18">
        <f>'C-L'!N10/'C-D'!N10</f>
        <v>3.740259402138506</v>
      </c>
      <c r="O10" s="18">
        <f>'C-L'!O10/'C-D'!O10</f>
        <v>3.5796152921238473</v>
      </c>
      <c r="P10" s="18">
        <f>'C-L'!P10/'C-D'!P10</f>
        <v>3.422761419767759</v>
      </c>
      <c r="Q10" s="18">
        <f>'C-L'!Q10/'C-D'!Q10</f>
        <v>3.272952217777404</v>
      </c>
    </row>
    <row r="11" spans="1:17" ht="12.75">
      <c r="A11" s="17">
        <v>5</v>
      </c>
      <c r="B11" s="18">
        <f>'C-L'!B11/'C-D'!B11</f>
        <v>-1.4556965835016216</v>
      </c>
      <c r="C11" s="18">
        <f>'C-L'!C11/'C-D'!C11</f>
        <v>-0.5170216606498221</v>
      </c>
      <c r="D11" s="18">
        <f>'C-L'!D11/'C-D'!D11</f>
        <v>0.6127144756770195</v>
      </c>
      <c r="E11" s="18">
        <f>'C-L'!E11/'C-D'!E11</f>
        <v>1.7644119038855859</v>
      </c>
      <c r="F11" s="18">
        <f>'C-L'!F11/'C-D'!F11</f>
        <v>2.755928697845254</v>
      </c>
      <c r="G11" s="18">
        <f>'C-L'!G11/'C-D'!G11</f>
        <v>3.4781326042020972</v>
      </c>
      <c r="H11" s="18">
        <f>'C-L'!H11/'C-D'!H11</f>
        <v>3.9194346806573206</v>
      </c>
      <c r="I11" s="18">
        <f>'C-L'!I11/'C-D'!I11</f>
        <v>4.130736140738645</v>
      </c>
      <c r="J11" s="18">
        <f>'C-L'!J11/'C-D'!J11</f>
        <v>4.180407668733517</v>
      </c>
      <c r="K11" s="18">
        <f>'C-L'!K11/'C-D'!K11</f>
        <v>4.12821856424745</v>
      </c>
      <c r="L11" s="18">
        <f>'C-L'!L11/'C-D'!L11</f>
        <v>4.017665156691322</v>
      </c>
      <c r="M11" s="18">
        <f>'C-L'!M11/'C-D'!M11</f>
        <v>3.877386572578641</v>
      </c>
      <c r="N11" s="18">
        <f>'C-L'!N11/'C-D'!N11</f>
        <v>3.7250898370194965</v>
      </c>
      <c r="O11" s="18">
        <f>'C-L'!O11/'C-D'!O11</f>
        <v>3.5712073942148255</v>
      </c>
      <c r="P11" s="18">
        <f>'C-L'!P11/'C-D'!P11</f>
        <v>3.4215863290404465</v>
      </c>
      <c r="Q11" s="18">
        <f>'C-L'!Q11/'C-D'!Q11</f>
        <v>3.2792769456758384</v>
      </c>
    </row>
    <row r="12" spans="1:17" ht="12.75">
      <c r="A12" s="17">
        <v>6</v>
      </c>
      <c r="B12" s="18">
        <f>'C-L'!B12/'C-D'!B12</f>
        <v>-1.297428749354349</v>
      </c>
      <c r="C12" s="18">
        <f>'C-L'!C12/'C-D'!C12</f>
        <v>-0.4741306876938984</v>
      </c>
      <c r="D12" s="18">
        <f>'C-L'!D12/'C-D'!D12</f>
        <v>0.5667356185973205</v>
      </c>
      <c r="E12" s="18">
        <f>'C-L'!E12/'C-D'!E12</f>
        <v>1.672426538086172</v>
      </c>
      <c r="F12" s="18">
        <f>'C-L'!F12/'C-D'!F12</f>
        <v>2.654980231694502</v>
      </c>
      <c r="G12" s="18">
        <f>'C-L'!G12/'C-D'!G12</f>
        <v>3.3867781339550227</v>
      </c>
      <c r="H12" s="18">
        <f>'C-L'!H12/'C-D'!H12</f>
        <v>3.841454569950795</v>
      </c>
      <c r="I12" s="18">
        <f>'C-L'!I12/'C-D'!I12</f>
        <v>4.064161209696089</v>
      </c>
      <c r="J12" s="18">
        <f>'C-L'!J12/'C-D'!J12</f>
        <v>4.123000576882735</v>
      </c>
      <c r="K12" s="18">
        <f>'C-L'!K12/'C-D'!K12</f>
        <v>4.078943888431763</v>
      </c>
      <c r="L12" s="18">
        <f>'C-L'!L12/'C-D'!L12</f>
        <v>3.976424928029913</v>
      </c>
      <c r="M12" s="18">
        <f>'C-L'!M12/'C-D'!M12</f>
        <v>3.8444809496768606</v>
      </c>
      <c r="N12" s="18">
        <f>'C-L'!N12/'C-D'!N12</f>
        <v>3.7008566581250126</v>
      </c>
      <c r="O12" s="18">
        <f>'C-L'!O12/'C-D'!O12</f>
        <v>3.555859977803031</v>
      </c>
      <c r="P12" s="18">
        <f>'C-L'!P12/'C-D'!P12</f>
        <v>3.4151724321462886</v>
      </c>
      <c r="Q12" s="18">
        <f>'C-L'!Q12/'C-D'!Q12</f>
        <v>3.2816939826601126</v>
      </c>
    </row>
    <row r="13" spans="1:17" ht="12.75">
      <c r="A13" s="17">
        <v>7</v>
      </c>
      <c r="B13" s="18">
        <f>'C-L'!B13/'C-D'!B13</f>
        <v>-1.160741277231489</v>
      </c>
      <c r="C13" s="18">
        <f>'C-L'!C13/'C-D'!C13</f>
        <v>-0.43471794642989925</v>
      </c>
      <c r="D13" s="18">
        <f>'C-L'!D13/'C-D'!D13</f>
        <v>0.5256907124009661</v>
      </c>
      <c r="E13" s="18">
        <f>'C-L'!E13/'C-D'!E13</f>
        <v>1.5848614939877332</v>
      </c>
      <c r="F13" s="18">
        <f>'C-L'!F13/'C-D'!F13</f>
        <v>2.5539639791732</v>
      </c>
      <c r="G13" s="18">
        <f>'C-L'!G13/'C-D'!G13</f>
        <v>3.291233891548429</v>
      </c>
      <c r="H13" s="18">
        <f>'C-L'!H13/'C-D'!H13</f>
        <v>3.757136631480917</v>
      </c>
      <c r="I13" s="18">
        <f>'C-L'!I13/'C-D'!I13</f>
        <v>3.9908798004833637</v>
      </c>
      <c r="J13" s="18">
        <f>'C-L'!J13/'C-D'!J13</f>
        <v>4.059560760985605</v>
      </c>
      <c r="K13" s="18">
        <f>'C-L'!K13/'C-D'!K13</f>
        <v>4.024690969369938</v>
      </c>
      <c r="L13" s="18">
        <f>'C-L'!L13/'C-D'!L13</f>
        <v>3.931219813837233</v>
      </c>
      <c r="M13" s="18">
        <f>'C-L'!M13/'C-D'!M13</f>
        <v>3.8083751265322734</v>
      </c>
      <c r="N13" s="18">
        <f>'C-L'!N13/'C-D'!N13</f>
        <v>3.673872581255263</v>
      </c>
      <c r="O13" s="18">
        <f>'C-L'!O13/'C-D'!O13</f>
        <v>3.5379050345102003</v>
      </c>
      <c r="P13" s="18">
        <f>'C-L'!P13/'C-D'!P13</f>
        <v>3.4060313782811384</v>
      </c>
      <c r="Q13" s="18">
        <f>'C-L'!Q13/'C-D'!Q13</f>
        <v>3.281053718841104</v>
      </c>
    </row>
    <row r="14" spans="1:17" ht="12.75">
      <c r="A14" s="17">
        <v>8</v>
      </c>
      <c r="B14" s="18">
        <f>'C-L'!B14/'C-D'!B14</f>
        <v>-1.0454471776783238</v>
      </c>
      <c r="C14" s="18">
        <f>'C-L'!C14/'C-D'!C14</f>
        <v>-0.39889836531627393</v>
      </c>
      <c r="D14" s="18">
        <f>'C-L'!D14/'C-D'!D14</f>
        <v>0.49199318759456656</v>
      </c>
      <c r="E14" s="18">
        <f>'C-L'!E14/'C-D'!E14</f>
        <v>1.5077230459914563</v>
      </c>
      <c r="F14" s="18">
        <f>'C-L'!F14/'C-D'!F14</f>
        <v>2.461716994038895</v>
      </c>
      <c r="G14" s="18">
        <f>'C-L'!G14/'C-D'!G14</f>
        <v>3.2018161981773847</v>
      </c>
      <c r="H14" s="18">
        <f>'C-L'!H14/'C-D'!H14</f>
        <v>3.6771538585099175</v>
      </c>
      <c r="I14" s="18">
        <f>'C-L'!I14/'C-D'!I14</f>
        <v>3.921164856799307</v>
      </c>
      <c r="J14" s="18">
        <f>'C-L'!J14/'C-D'!J14</f>
        <v>3.999501434230296</v>
      </c>
      <c r="K14" s="18">
        <f>'C-L'!K14/'C-D'!K14</f>
        <v>3.973780093486743</v>
      </c>
      <c r="L14" s="18">
        <f>'C-L'!L14/'C-D'!L14</f>
        <v>3.8892081249630954</v>
      </c>
      <c r="M14" s="18">
        <f>'C-L'!M14/'C-D'!M14</f>
        <v>3.775102661387376</v>
      </c>
      <c r="N14" s="18">
        <f>'C-L'!N14/'C-D'!N14</f>
        <v>3.6491424136870485</v>
      </c>
      <c r="O14" s="18">
        <f>'C-L'!O14/'C-D'!O14</f>
        <v>3.5214398672502325</v>
      </c>
      <c r="P14" s="18">
        <f>'C-L'!P14/'C-D'!P14</f>
        <v>3.3974786940525075</v>
      </c>
      <c r="Q14" s="18">
        <f>'C-L'!Q14/'C-D'!Q14</f>
        <v>3.2800087847730612</v>
      </c>
    </row>
    <row r="15" spans="1:17" ht="12.75">
      <c r="A15" s="17">
        <v>9</v>
      </c>
      <c r="B15" s="18">
        <f>'C-L'!B15/'C-D'!B15</f>
        <v>-0.9504275636556417</v>
      </c>
      <c r="C15" s="18">
        <f>'C-L'!C15/'C-D'!C15</f>
        <v>-0.3683723907400167</v>
      </c>
      <c r="D15" s="18">
        <f>'C-L'!D15/'C-D'!D15</f>
        <v>0.4638553718666521</v>
      </c>
      <c r="E15" s="18">
        <f>'C-L'!E15/'C-D'!E15</f>
        <v>1.441088427733004</v>
      </c>
      <c r="F15" s="18">
        <f>'C-L'!F15/'C-D'!F15</f>
        <v>2.380441500276908</v>
      </c>
      <c r="G15" s="18">
        <f>'C-L'!G15/'C-D'!G15</f>
        <v>3.1220107087705125</v>
      </c>
      <c r="H15" s="18">
        <f>'C-L'!H15/'C-D'!H15</f>
        <v>3.6052854881441663</v>
      </c>
      <c r="I15" s="18">
        <f>'C-L'!I15/'C-D'!I15</f>
        <v>3.858409336216262</v>
      </c>
      <c r="J15" s="18">
        <f>'C-L'!J15/'C-D'!J15</f>
        <v>3.9455017565297084</v>
      </c>
      <c r="K15" s="18">
        <f>'C-L'!K15/'C-D'!K15</f>
        <v>3.928098755634485</v>
      </c>
      <c r="L15" s="18">
        <f>'C-L'!L15/'C-D'!L15</f>
        <v>3.8515471997689072</v>
      </c>
      <c r="M15" s="18">
        <f>'C-L'!M15/'C-D'!M15</f>
        <v>3.7452129041460154</v>
      </c>
      <c r="N15" s="18">
        <f>'C-L'!N15/'C-D'!N15</f>
        <v>3.6267440613958533</v>
      </c>
      <c r="O15" s="18">
        <f>'C-L'!O15/'C-D'!O15</f>
        <v>3.5061986952057116</v>
      </c>
      <c r="P15" s="18">
        <f>'C-L'!P15/'C-D'!P15</f>
        <v>3.3890145739963793</v>
      </c>
      <c r="Q15" s="18">
        <f>'C-L'!Q15/'C-D'!Q15</f>
        <v>3.277914929000072</v>
      </c>
    </row>
    <row r="16" spans="1:17" ht="12.75">
      <c r="A16" s="17">
        <v>10</v>
      </c>
      <c r="B16" s="18">
        <f>'C-L'!B16/'C-D'!B16</f>
        <v>-0.8709218027268304</v>
      </c>
      <c r="C16" s="18">
        <f>'C-L'!C16/'C-D'!C16</f>
        <v>-0.34124112573586046</v>
      </c>
      <c r="D16" s="18">
        <f>'C-L'!D16/'C-D'!D16</f>
        <v>0.4416329987524697</v>
      </c>
      <c r="E16" s="18">
        <f>'C-L'!E16/'C-D'!E16</f>
        <v>1.3849362572349635</v>
      </c>
      <c r="F16" s="18">
        <f>'C-L'!F16/'C-D'!F16</f>
        <v>2.3102127484588695</v>
      </c>
      <c r="G16" s="18">
        <f>'C-L'!G16/'C-D'!G16</f>
        <v>3.0519997738086557</v>
      </c>
      <c r="H16" s="18">
        <f>'C-L'!H16/'C-D'!H16</f>
        <v>3.5417471648860808</v>
      </c>
      <c r="I16" s="18">
        <f>'C-L'!I16/'C-D'!I16</f>
        <v>3.8028305843566805</v>
      </c>
      <c r="J16" s="18">
        <f>'C-L'!J16/'C-D'!J16</f>
        <v>3.897786364139269</v>
      </c>
      <c r="K16" s="18">
        <f>'C-L'!K16/'C-D'!K16</f>
        <v>3.887904565291945</v>
      </c>
      <c r="L16" s="18">
        <f>'C-L'!L16/'C-D'!L16</f>
        <v>3.8185625068091507</v>
      </c>
      <c r="M16" s="18">
        <f>'C-L'!M16/'C-D'!M16</f>
        <v>3.719135428324956</v>
      </c>
      <c r="N16" s="18">
        <f>'C-L'!N16/'C-D'!N16</f>
        <v>3.607243498348196</v>
      </c>
      <c r="O16" s="18">
        <f>'C-L'!O16/'C-D'!O16</f>
        <v>3.4929095643056303</v>
      </c>
      <c r="P16" s="18">
        <f>'C-L'!P16/'C-D'!P16</f>
        <v>3.38154756041772</v>
      </c>
      <c r="Q16" s="18">
        <f>'C-L'!Q16/'C-D'!Q16</f>
        <v>3.2758729494683774</v>
      </c>
    </row>
    <row r="17" spans="1:17" ht="12.75">
      <c r="A17" s="17">
        <v>11</v>
      </c>
      <c r="B17" s="18">
        <f>'C-L'!B17/'C-D'!B17</f>
        <v>-0.8052495565939803</v>
      </c>
      <c r="C17" s="18">
        <f>'C-L'!C17/'C-D'!C17</f>
        <v>-0.31806884635831806</v>
      </c>
      <c r="D17" s="18">
        <f>'C-L'!D17/'C-D'!D17</f>
        <v>0.4235592257499643</v>
      </c>
      <c r="E17" s="18">
        <f>'C-L'!E17/'C-D'!E17</f>
        <v>1.337282044313484</v>
      </c>
      <c r="F17" s="18">
        <f>'C-L'!F17/'C-D'!F17</f>
        <v>2.2492695490192025</v>
      </c>
      <c r="G17" s="18">
        <f>'C-L'!G17/'C-D'!G17</f>
        <v>2.9902970535846793</v>
      </c>
      <c r="H17" s="18">
        <f>'C-L'!H17/'C-D'!H17</f>
        <v>3.4853124217246934</v>
      </c>
      <c r="I17" s="18">
        <f>'C-L'!I17/'C-D'!I17</f>
        <v>3.7534769367000274</v>
      </c>
      <c r="J17" s="18">
        <f>'C-L'!J17/'C-D'!J17</f>
        <v>3.8557012931370243</v>
      </c>
      <c r="K17" s="18">
        <f>'C-L'!K17/'C-D'!K17</f>
        <v>3.8528548918185046</v>
      </c>
      <c r="L17" s="18">
        <f>'C-L'!L17/'C-D'!L17</f>
        <v>3.7902261896553022</v>
      </c>
      <c r="M17" s="18">
        <f>'C-L'!M17/'C-D'!M17</f>
        <v>3.6971534986975314</v>
      </c>
      <c r="N17" s="18">
        <f>'C-L'!N17/'C-D'!N17</f>
        <v>3.591226808490653</v>
      </c>
      <c r="O17" s="18">
        <f>'C-L'!O17/'C-D'!O17</f>
        <v>3.4824499870696024</v>
      </c>
      <c r="P17" s="18">
        <f>'C-L'!P17/'C-D'!P17</f>
        <v>3.3762332121178433</v>
      </c>
      <c r="Q17" s="18">
        <f>'C-L'!Q17/'C-D'!Q17</f>
        <v>3.2753019255785563</v>
      </c>
    </row>
    <row r="18" spans="1:17" ht="12.75">
      <c r="A18" s="17">
        <v>12</v>
      </c>
      <c r="B18" s="18">
        <f>'C-L'!B18/'C-D'!B18</f>
        <v>-0.7500827157152469</v>
      </c>
      <c r="C18" s="18">
        <f>'C-L'!C18/'C-D'!C18</f>
        <v>-0.29811864773300895</v>
      </c>
      <c r="D18" s="18">
        <f>'C-L'!D18/'C-D'!D18</f>
        <v>0.408810009851991</v>
      </c>
      <c r="E18" s="18">
        <f>'C-L'!E18/'C-D'!E18</f>
        <v>1.2973465451885335</v>
      </c>
      <c r="F18" s="18">
        <f>'C-L'!F18/'C-D'!F18</f>
        <v>2.1979803624397083</v>
      </c>
      <c r="G18" s="18">
        <f>'C-L'!G18/'C-D'!G18</f>
        <v>2.938426119288952</v>
      </c>
      <c r="H18" s="18">
        <f>'C-L'!H18/'C-D'!H18</f>
        <v>3.437976932757225</v>
      </c>
      <c r="I18" s="18">
        <f>'C-L'!I18/'C-D'!I18</f>
        <v>3.712111607110025</v>
      </c>
      <c r="J18" s="18">
        <f>'C-L'!J18/'C-D'!J18</f>
        <v>3.8203642719357136</v>
      </c>
      <c r="K18" s="18">
        <f>'C-L'!K18/'C-D'!K18</f>
        <v>3.8232903813658146</v>
      </c>
      <c r="L18" s="18">
        <f>'C-L'!L18/'C-D'!L18</f>
        <v>3.766139332744815</v>
      </c>
      <c r="M18" s="18">
        <f>'C-L'!M18/'C-D'!M18</f>
        <v>3.678239234583519</v>
      </c>
      <c r="N18" s="18">
        <f>'C-L'!N18/'C-D'!N18</f>
        <v>3.5771647131618574</v>
      </c>
      <c r="O18" s="18">
        <f>'C-L'!O18/'C-D'!O18</f>
        <v>3.472907743763062</v>
      </c>
      <c r="P18" s="18">
        <f>'C-L'!P18/'C-D'!P18</f>
        <v>3.370876509283985</v>
      </c>
      <c r="Q18" s="18">
        <f>'C-L'!Q18/'C-D'!Q18</f>
        <v>3.273804681545999</v>
      </c>
    </row>
    <row r="19" spans="1:17" ht="12.75">
      <c r="A19" s="17">
        <v>13</v>
      </c>
      <c r="B19" s="18">
        <f>'C-L'!B19/'C-D'!B19</f>
        <v>-0.7030429370579533</v>
      </c>
      <c r="C19" s="18">
        <f>'C-L'!C19/'C-D'!C19</f>
        <v>-0.2806170639970628</v>
      </c>
      <c r="D19" s="18">
        <f>'C-L'!D19/'C-D'!D19</f>
        <v>0.39661820194193964</v>
      </c>
      <c r="E19" s="18">
        <f>'C-L'!E19/'C-D'!E19</f>
        <v>1.2630112532514781</v>
      </c>
      <c r="F19" s="18">
        <f>'C-L'!F19/'C-D'!F19</f>
        <v>2.1532070431901094</v>
      </c>
      <c r="G19" s="18">
        <f>'C-L'!G19/'C-D'!G19</f>
        <v>2.892744582662095</v>
      </c>
      <c r="H19" s="18">
        <f>'C-L'!H19/'C-D'!H19</f>
        <v>3.396165275837822</v>
      </c>
      <c r="I19" s="18">
        <f>'C-L'!I19/'C-D'!I19</f>
        <v>3.6756579196320702</v>
      </c>
      <c r="J19" s="18">
        <f>'C-L'!J19/'C-D'!J19</f>
        <v>3.7894210719205352</v>
      </c>
      <c r="K19" s="18">
        <f>'C-L'!K19/'C-D'!K19</f>
        <v>3.797640852416671</v>
      </c>
      <c r="L19" s="18">
        <f>'C-L'!L19/'C-D'!L19</f>
        <v>3.74548622049595</v>
      </c>
      <c r="M19" s="18">
        <f>'C-L'!M19/'C-D'!M19</f>
        <v>3.662262422148755</v>
      </c>
      <c r="N19" s="18">
        <f>'C-L'!N19/'C-D'!N19</f>
        <v>3.565532880541496</v>
      </c>
      <c r="O19" s="18">
        <f>'C-L'!O19/'C-D'!O19</f>
        <v>3.465287517462421</v>
      </c>
      <c r="P19" s="18">
        <f>'C-L'!P19/'C-D'!P19</f>
        <v>3.366942217456273</v>
      </c>
      <c r="Q19" s="18">
        <f>'C-L'!Q19/'C-D'!Q19</f>
        <v>3.273246331199287</v>
      </c>
    </row>
    <row r="20" spans="1:17" ht="12.75">
      <c r="A20" s="17">
        <v>14</v>
      </c>
      <c r="B20" s="18">
        <f>'C-L'!B20/'C-D'!B20</f>
        <v>-0.6634518048471268</v>
      </c>
      <c r="C20" s="18">
        <f>'C-L'!C20/'C-D'!C20</f>
        <v>-0.26556940449557953</v>
      </c>
      <c r="D20" s="18">
        <f>'C-L'!D20/'C-D'!D20</f>
        <v>0.3865600324465449</v>
      </c>
      <c r="E20" s="18">
        <f>'C-L'!E20/'C-D'!E20</f>
        <v>1.2338792724716625</v>
      </c>
      <c r="F20" s="18">
        <f>'C-L'!F20/'C-D'!F20</f>
        <v>2.1148651344411182</v>
      </c>
      <c r="G20" s="18">
        <f>'C-L'!G20/'C-D'!G20</f>
        <v>2.8534183509046533</v>
      </c>
      <c r="H20" s="18">
        <f>'C-L'!H20/'C-D'!H20</f>
        <v>3.3600258950128965</v>
      </c>
      <c r="I20" s="18">
        <f>'C-L'!I20/'C-D'!I20</f>
        <v>3.643998320126431</v>
      </c>
      <c r="J20" s="18">
        <f>'C-L'!J20/'C-D'!J20</f>
        <v>3.7623580158159586</v>
      </c>
      <c r="K20" s="18">
        <f>'C-L'!K20/'C-D'!K20</f>
        <v>3.774972340345462</v>
      </c>
      <c r="L20" s="18">
        <f>'C-L'!L20/'C-D'!L20</f>
        <v>3.726948958971171</v>
      </c>
      <c r="M20" s="18">
        <f>'C-L'!M20/'C-D'!M20</f>
        <v>3.6475812364475915</v>
      </c>
      <c r="N20" s="18">
        <f>'C-L'!N20/'C-D'!N20</f>
        <v>3.5544283405036787</v>
      </c>
      <c r="O20" s="18">
        <f>'C-L'!O20/'C-D'!O20</f>
        <v>3.4574815393486227</v>
      </c>
      <c r="P20" s="18">
        <f>'C-L'!P20/'C-D'!P20</f>
        <v>3.362164826356904</v>
      </c>
      <c r="Q20" s="18">
        <f>'C-L'!Q20/'C-D'!Q20</f>
        <v>3.2712414765593305</v>
      </c>
    </row>
    <row r="21" spans="1:17" ht="12.75">
      <c r="A21" s="17">
        <v>15</v>
      </c>
      <c r="B21" s="18">
        <f>'C-L'!B21/'C-D'!B21</f>
        <v>-0.6308652503473999</v>
      </c>
      <c r="C21" s="18">
        <f>'C-L'!C21/'C-D'!C21</f>
        <v>-0.25318900915903625</v>
      </c>
      <c r="D21" s="18">
        <f>'C-L'!D21/'C-D'!D21</f>
        <v>0.37809764688745356</v>
      </c>
      <c r="E21" s="18">
        <f>'C-L'!E21/'C-D'!E21</f>
        <v>1.2093745686759823</v>
      </c>
      <c r="F21" s="18">
        <f>'C-L'!F21/'C-D'!F21</f>
        <v>2.082438262123861</v>
      </c>
      <c r="G21" s="18">
        <f>'C-L'!G21/'C-D'!G21</f>
        <v>2.8200043487714703</v>
      </c>
      <c r="H21" s="18">
        <f>'C-L'!H21/'C-D'!H21</f>
        <v>3.329257109189524</v>
      </c>
      <c r="I21" s="18">
        <f>'C-L'!I21/'C-D'!I21</f>
        <v>3.6170829639672517</v>
      </c>
      <c r="J21" s="18">
        <f>'C-L'!J21/'C-D'!J21</f>
        <v>3.7394648325719153</v>
      </c>
      <c r="K21" s="18">
        <f>'C-L'!K21/'C-D'!K21</f>
        <v>3.755953642045074</v>
      </c>
      <c r="L21" s="18">
        <f>'C-L'!L21/'C-D'!L21</f>
        <v>3.7115751305971068</v>
      </c>
      <c r="M21" s="18">
        <f>'C-L'!M21/'C-D'!M21</f>
        <v>3.6355986474925657</v>
      </c>
      <c r="N21" s="18">
        <f>'C-L'!N21/'C-D'!N21</f>
        <v>3.545575990065926</v>
      </c>
      <c r="O21" s="18">
        <f>'C-L'!O21/'C-D'!O21</f>
        <v>3.4515008818444812</v>
      </c>
      <c r="P21" s="18">
        <f>'C-L'!P21/'C-D'!P21</f>
        <v>3.3588074623403257</v>
      </c>
      <c r="Q21" s="18">
        <f>'C-L'!Q21/'C-D'!Q21</f>
        <v>3.2702744592840114</v>
      </c>
    </row>
    <row r="22" spans="1:17" ht="12.75">
      <c r="A22" s="17">
        <v>16</v>
      </c>
      <c r="B22" s="18">
        <f>'C-L'!B22/'C-D'!B22</f>
        <v>-0.6043387294335726</v>
      </c>
      <c r="C22" s="18">
        <f>'C-L'!C22/'C-D'!C22</f>
        <v>-0.24342076739648544</v>
      </c>
      <c r="D22" s="18">
        <f>'C-L'!D22/'C-D'!D22</f>
        <v>0.37050561069790644</v>
      </c>
      <c r="E22" s="18">
        <f>'C-L'!E22/'C-D'!E22</f>
        <v>1.1885081118149197</v>
      </c>
      <c r="F22" s="18">
        <f>'C-L'!F22/'C-D'!F22</f>
        <v>2.055293418095648</v>
      </c>
      <c r="G22" s="18">
        <f>'C-L'!G22/'C-D'!G22</f>
        <v>2.792507122507124</v>
      </c>
      <c r="H22" s="18">
        <f>'C-L'!H22/'C-D'!H22</f>
        <v>3.3043697089811954</v>
      </c>
      <c r="I22" s="18">
        <f>'C-L'!I22/'C-D'!I22</f>
        <v>3.5956305542596407</v>
      </c>
      <c r="J22" s="18">
        <f>'C-L'!J22/'C-D'!J22</f>
        <v>3.7214166092010634</v>
      </c>
      <c r="K22" s="18">
        <f>'C-L'!K22/'C-D'!K22</f>
        <v>3.741074103241147</v>
      </c>
      <c r="L22" s="18">
        <f>'C-L'!L22/'C-D'!L22</f>
        <v>3.6996145316463775</v>
      </c>
      <c r="M22" s="18">
        <f>'C-L'!M22/'C-D'!M22</f>
        <v>3.626322588877015</v>
      </c>
      <c r="N22" s="18">
        <f>'C-L'!N22/'C-D'!N22</f>
        <v>3.5387636293748628</v>
      </c>
      <c r="O22" s="18">
        <f>'C-L'!O22/'C-D'!O22</f>
        <v>3.4469431883706094</v>
      </c>
      <c r="P22" s="18">
        <f>'C-L'!P22/'C-D'!P22</f>
        <v>3.3563080387827027</v>
      </c>
      <c r="Q22" s="18">
        <f>'C-L'!Q22/'C-D'!Q22</f>
        <v>3.2696510370588814</v>
      </c>
    </row>
    <row r="23" spans="1:17" ht="12.75">
      <c r="A23" s="17">
        <v>17</v>
      </c>
      <c r="B23" s="18">
        <f>'C-L'!B23/'C-D'!B23</f>
        <v>-0.5786407798841582</v>
      </c>
      <c r="C23" s="18">
        <f>'C-L'!C23/'C-D'!C23</f>
        <v>-0.23307332293291677</v>
      </c>
      <c r="D23" s="18">
        <f>'C-L'!D23/'C-D'!D23</f>
        <v>0.36461795197257796</v>
      </c>
      <c r="E23" s="18">
        <f>'C-L'!E23/'C-D'!E23</f>
        <v>1.1696939188278122</v>
      </c>
      <c r="F23" s="18">
        <f>'C-L'!F23/'C-D'!F23</f>
        <v>2.0297428069907655</v>
      </c>
      <c r="G23" s="18">
        <f>'C-L'!G23/'C-D'!G23</f>
        <v>2.7658303125074033</v>
      </c>
      <c r="H23" s="18">
        <f>'C-L'!H23/'C-D'!H23</f>
        <v>3.279698343744744</v>
      </c>
      <c r="I23" s="18">
        <f>'C-L'!I23/'C-D'!I23</f>
        <v>3.5741107851870346</v>
      </c>
      <c r="J23" s="18">
        <f>'C-L'!J23/'C-D'!J23</f>
        <v>3.703261749907965</v>
      </c>
      <c r="K23" s="18">
        <f>'C-L'!K23/'C-D'!K23</f>
        <v>3.7261721798297045</v>
      </c>
      <c r="L23" s="18">
        <f>'C-L'!L23/'C-D'!L23</f>
        <v>3.687754517186385</v>
      </c>
      <c r="M23" s="18">
        <f>'C-L'!M23/'C-D'!M23</f>
        <v>3.617265308388387</v>
      </c>
      <c r="N23" s="18">
        <f>'C-L'!N23/'C-D'!N23</f>
        <v>3.532266517987794</v>
      </c>
      <c r="O23" s="18">
        <f>'C-L'!O23/'C-D'!O23</f>
        <v>3.4427719936306334</v>
      </c>
      <c r="P23" s="18">
        <f>'C-L'!P23/'C-D'!P23</f>
        <v>3.3542433209282634</v>
      </c>
      <c r="Q23" s="18">
        <f>'C-L'!Q23/'C-D'!Q23</f>
        <v>3.269491475803383</v>
      </c>
    </row>
    <row r="24" spans="1:17" ht="12.75">
      <c r="A24" s="17">
        <v>18</v>
      </c>
      <c r="B24" s="18">
        <f>'C-L'!B24/'C-D'!B24</f>
        <v>-0.558333388532118</v>
      </c>
      <c r="C24" s="18">
        <f>'C-L'!C24/'C-D'!C24</f>
        <v>-0.22516043071568195</v>
      </c>
      <c r="D24" s="18">
        <f>'C-L'!D24/'C-D'!D24</f>
        <v>0.3593849897574417</v>
      </c>
      <c r="E24" s="18">
        <f>'C-L'!E24/'C-D'!E24</f>
        <v>1.1539956793612016</v>
      </c>
      <c r="F24" s="18">
        <f>'C-L'!F24/'C-D'!F24</f>
        <v>2.008620556089225</v>
      </c>
      <c r="G24" s="18">
        <f>'C-L'!G24/'C-D'!G24</f>
        <v>2.7438227793282635</v>
      </c>
      <c r="H24" s="18">
        <f>'C-L'!H24/'C-D'!H24</f>
        <v>3.259290898929508</v>
      </c>
      <c r="I24" s="18">
        <f>'C-L'!I24/'C-D'!I24</f>
        <v>3.556178529889332</v>
      </c>
      <c r="J24" s="18">
        <f>'C-L'!J24/'C-D'!J24</f>
        <v>3.6879511624433707</v>
      </c>
      <c r="K24" s="18">
        <f>'C-L'!K24/'C-D'!K24</f>
        <v>3.7133910898804605</v>
      </c>
      <c r="L24" s="18">
        <f>'C-L'!L24/'C-D'!L24</f>
        <v>3.6773433567232092</v>
      </c>
      <c r="M24" s="18">
        <f>'C-L'!M24/'C-D'!M24</f>
        <v>3.609045542869071</v>
      </c>
      <c r="N24" s="18">
        <f>'C-L'!N24/'C-D'!N24</f>
        <v>3.5260562838096807</v>
      </c>
      <c r="O24" s="18">
        <f>'C-L'!O24/'C-D'!O24</f>
        <v>3.438394021304014</v>
      </c>
      <c r="P24" s="18">
        <f>'C-L'!P24/'C-D'!P24</f>
        <v>3.3515299728554195</v>
      </c>
      <c r="Q24" s="18">
        <f>'C-L'!Q24/'C-D'!Q24</f>
        <v>3.2682876901525177</v>
      </c>
    </row>
    <row r="25" spans="1:17" ht="12.75">
      <c r="A25" s="17">
        <v>19</v>
      </c>
      <c r="B25" s="18">
        <f>'C-L'!B25/'C-D'!B25</f>
        <v>-0.5401130652194304</v>
      </c>
      <c r="C25" s="18">
        <f>'C-L'!C25/'C-D'!C25</f>
        <v>-0.21797800101015652</v>
      </c>
      <c r="D25" s="18">
        <f>'C-L'!D25/'C-D'!D25</f>
        <v>0.3548092287569365</v>
      </c>
      <c r="E25" s="18">
        <f>'C-L'!E25/'C-D'!E25</f>
        <v>1.140079713221074</v>
      </c>
      <c r="F25" s="18">
        <f>'C-L'!F25/'C-D'!F25</f>
        <v>1.9899730808651719</v>
      </c>
      <c r="G25" s="18">
        <f>'C-L'!G25/'C-D'!G25</f>
        <v>2.7245817229771836</v>
      </c>
      <c r="H25" s="18">
        <f>'C-L'!H25/'C-D'!H25</f>
        <v>3.2416626894538596</v>
      </c>
      <c r="I25" s="18">
        <f>'C-L'!I25/'C-D'!I25</f>
        <v>3.540868587583424</v>
      </c>
      <c r="J25" s="18">
        <f>'C-L'!J25/'C-D'!J25</f>
        <v>3.6750122406906307</v>
      </c>
      <c r="K25" s="18">
        <f>'C-L'!K25/'C-D'!K25</f>
        <v>3.702687573826138</v>
      </c>
      <c r="L25" s="18">
        <f>'C-L'!L25/'C-D'!L25</f>
        <v>3.6687041433650025</v>
      </c>
      <c r="M25" s="18">
        <f>'C-L'!M25/'C-D'!M25</f>
        <v>3.602299341859556</v>
      </c>
      <c r="N25" s="18">
        <f>'C-L'!N25/'C-D'!N25</f>
        <v>3.5210383865268295</v>
      </c>
      <c r="O25" s="18">
        <f>'C-L'!O25/'C-D'!O25</f>
        <v>3.434948664691348</v>
      </c>
      <c r="P25" s="18">
        <f>'C-L'!P25/'C-D'!P25</f>
        <v>3.349512134717029</v>
      </c>
      <c r="Q25" s="18">
        <f>'C-L'!Q25/'C-D'!Q25</f>
        <v>3.2675642788045423</v>
      </c>
    </row>
    <row r="26" spans="1:17" ht="12.75">
      <c r="A26" s="17">
        <v>20</v>
      </c>
      <c r="B26" s="18">
        <f>'C-L'!B26/'C-D'!B26</f>
        <v>-0.5241959137554939</v>
      </c>
      <c r="C26" s="18">
        <f>'C-L'!C26/'C-D'!C26</f>
        <v>-0.21172415842172412</v>
      </c>
      <c r="D26" s="18">
        <f>'C-L'!D26/'C-D'!D26</f>
        <v>0.3508844670500733</v>
      </c>
      <c r="E26" s="18">
        <f>'C-L'!E26/'C-D'!E26</f>
        <v>1.1282228464700788</v>
      </c>
      <c r="F26" s="18">
        <f>'C-L'!F26/'C-D'!F26</f>
        <v>1.9742752974395887</v>
      </c>
      <c r="G26" s="18">
        <f>'C-L'!G26/'C-D'!G26</f>
        <v>2.7086011104191234</v>
      </c>
      <c r="H26" s="18">
        <f>'C-L'!H26/'C-D'!H26</f>
        <v>3.227206371910708</v>
      </c>
      <c r="I26" s="18">
        <f>'C-L'!I26/'C-D'!I26</f>
        <v>3.5284543574051006</v>
      </c>
      <c r="J26" s="18">
        <f>'C-L'!J26/'C-D'!J26</f>
        <v>3.664637566173754</v>
      </c>
      <c r="K26" s="18">
        <f>'C-L'!K26/'C-D'!K26</f>
        <v>3.6942211157380966</v>
      </c>
      <c r="L26" s="18">
        <f>'C-L'!L26/'C-D'!L26</f>
        <v>3.6620000273392836</v>
      </c>
      <c r="M26" s="18">
        <f>'C-L'!M26/'C-D'!M26</f>
        <v>3.5972164182058908</v>
      </c>
      <c r="N26" s="18">
        <f>'C-L'!N26/'C-D'!N26</f>
        <v>3.5174412040929273</v>
      </c>
      <c r="O26" s="18">
        <f>'C-L'!O26/'C-D'!O26</f>
        <v>3.432708018564456</v>
      </c>
      <c r="P26" s="18">
        <f>'C-L'!P26/'C-D'!P26</f>
        <v>3.3485064905957787</v>
      </c>
      <c r="Q26" s="18">
        <f>'C-L'!Q26/'C-D'!Q26</f>
        <v>3.2676810961444134</v>
      </c>
    </row>
    <row r="27" spans="1:17" ht="12.75">
      <c r="A27" s="17">
        <v>21</v>
      </c>
      <c r="B27" s="18">
        <f>'C-L'!B27/'C-D'!B27</f>
        <v>-0.510947620596845</v>
      </c>
      <c r="C27" s="18">
        <f>'C-L'!C27/'C-D'!C27</f>
        <v>-0.20667251404996045</v>
      </c>
      <c r="D27" s="18">
        <f>'C-L'!D27/'C-D'!D27</f>
        <v>0.347049549725769</v>
      </c>
      <c r="E27" s="18">
        <f>'C-L'!E27/'C-D'!E27</f>
        <v>1.117127199117886</v>
      </c>
      <c r="F27" s="18">
        <f>'C-L'!F27/'C-D'!F27</f>
        <v>1.9593139101007764</v>
      </c>
      <c r="G27" s="18">
        <f>'C-L'!G27/'C-D'!G27</f>
        <v>2.6930029790016716</v>
      </c>
      <c r="H27" s="18">
        <f>'C-L'!H27/'C-D'!H27</f>
        <v>3.212823164749186</v>
      </c>
      <c r="I27" s="18">
        <f>'C-L'!I27/'C-D'!I27</f>
        <v>3.5159594233701092</v>
      </c>
      <c r="J27" s="18">
        <f>'C-L'!J27/'C-D'!J27</f>
        <v>3.6541315623781965</v>
      </c>
      <c r="K27" s="18">
        <f>'C-L'!K27/'C-D'!K27</f>
        <v>3.685605235226722</v>
      </c>
      <c r="L27" s="18">
        <f>'C-L'!L27/'C-D'!L27</f>
        <v>3.655121370591956</v>
      </c>
      <c r="M27" s="18">
        <f>'C-L'!M27/'C-D'!M27</f>
        <v>3.5919139776661675</v>
      </c>
      <c r="N27" s="18">
        <f>'C-L'!N27/'C-D'!N27</f>
        <v>3.513560176217148</v>
      </c>
      <c r="O27" s="18">
        <f>'C-L'!O27/'C-D'!O27</f>
        <v>3.4301048771945437</v>
      </c>
      <c r="P27" s="18">
        <f>'C-L'!P27/'C-D'!P27</f>
        <v>3.3470508724142616</v>
      </c>
      <c r="Q27" s="18">
        <f>'C-L'!Q27/'C-D'!Q27</f>
        <v>3.2672561676540806</v>
      </c>
    </row>
    <row r="28" spans="1:17" ht="12.75">
      <c r="A28" s="17">
        <v>22</v>
      </c>
      <c r="B28" s="18">
        <f>'C-L'!B28/'C-D'!B28</f>
        <v>-0.49773357222707154</v>
      </c>
      <c r="C28" s="18">
        <f>'C-L'!C28/'C-D'!C28</f>
        <v>-0.20119143120301836</v>
      </c>
      <c r="D28" s="18">
        <f>'C-L'!D28/'C-D'!D28</f>
        <v>0.34419943332222974</v>
      </c>
      <c r="E28" s="18">
        <f>'C-L'!E28/'C-D'!E28</f>
        <v>1.107622179647705</v>
      </c>
      <c r="F28" s="18">
        <f>'C-L'!F28/'C-D'!F28</f>
        <v>1.946457689391017</v>
      </c>
      <c r="G28" s="18">
        <f>'C-L'!G28/'C-D'!G28</f>
        <v>2.679754903921805</v>
      </c>
      <c r="H28" s="18">
        <f>'C-L'!H28/'C-D'!H28</f>
        <v>3.2007074996105556</v>
      </c>
      <c r="I28" s="18">
        <f>'C-L'!I28/'C-D'!I28</f>
        <v>3.505412258654358</v>
      </c>
      <c r="J28" s="18">
        <f>'C-L'!J28/'C-D'!J28</f>
        <v>3.6451486536637674</v>
      </c>
      <c r="K28" s="18">
        <f>'C-L'!K28/'C-D'!K28</f>
        <v>3.6780785442957797</v>
      </c>
      <c r="L28" s="18">
        <f>'C-L'!L28/'C-D'!L28</f>
        <v>3.6489363302142737</v>
      </c>
      <c r="M28" s="18">
        <f>'C-L'!M28/'C-D'!M28</f>
        <v>3.5869636155979765</v>
      </c>
      <c r="N28" s="18">
        <f>'C-L'!N28/'C-D'!N28</f>
        <v>3.5097436708207317</v>
      </c>
      <c r="O28" s="18">
        <f>'C-L'!O28/'C-D'!O28</f>
        <v>3.4273265071096914</v>
      </c>
      <c r="P28" s="18">
        <f>'C-L'!P28/'C-D'!P28</f>
        <v>3.345220422558317</v>
      </c>
      <c r="Q28" s="18">
        <f>'C-L'!Q28/'C-D'!Q28</f>
        <v>3.266289723305237</v>
      </c>
    </row>
    <row r="29" spans="1:17" ht="12.75">
      <c r="A29" s="17">
        <v>23</v>
      </c>
      <c r="B29" s="18">
        <f>'C-L'!B29/'C-D'!B29</f>
        <v>-0.48795680719813406</v>
      </c>
      <c r="C29" s="18">
        <f>'C-L'!C29/'C-D'!C29</f>
        <v>-0.19735872738682692</v>
      </c>
      <c r="D29" s="18">
        <f>'C-L'!D29/'C-D'!D29</f>
        <v>0.3415979140466091</v>
      </c>
      <c r="E29" s="18">
        <f>'C-L'!E29/'C-D'!E29</f>
        <v>1.0997914074677086</v>
      </c>
      <c r="F29" s="18">
        <f>'C-L'!F29/'C-D'!F29</f>
        <v>1.9358606072221805</v>
      </c>
      <c r="G29" s="18">
        <f>'C-L'!G29/'C-D'!G29</f>
        <v>2.6686755121328547</v>
      </c>
      <c r="H29" s="18">
        <f>'C-L'!H29/'C-D'!H29</f>
        <v>3.1904077924042706</v>
      </c>
      <c r="I29" s="18">
        <f>'C-L'!I29/'C-D'!I29</f>
        <v>3.4963317085181154</v>
      </c>
      <c r="J29" s="18">
        <f>'C-L'!J29/'C-D'!J29</f>
        <v>3.63735555162212</v>
      </c>
      <c r="K29" s="18">
        <f>'C-L'!K29/'C-D'!K29</f>
        <v>3.6715226426829624</v>
      </c>
      <c r="L29" s="18">
        <f>'C-L'!L29/'C-D'!L29</f>
        <v>3.643535759102735</v>
      </c>
      <c r="M29" s="18">
        <f>'C-L'!M29/'C-D'!M29</f>
        <v>3.582628535303391</v>
      </c>
      <c r="N29" s="18">
        <f>'C-L'!N29/'C-D'!N29</f>
        <v>3.5063835125062366</v>
      </c>
      <c r="O29" s="18">
        <f>'C-L'!O29/'C-D'!O29</f>
        <v>3.4248535703701433</v>
      </c>
      <c r="P29" s="18">
        <f>'C-L'!P29/'C-D'!P29</f>
        <v>3.3435521662925503</v>
      </c>
      <c r="Q29" s="18">
        <f>'C-L'!Q29/'C-D'!Q29</f>
        <v>3.2653500844322734</v>
      </c>
    </row>
    <row r="30" spans="1:17" ht="12.75">
      <c r="A30" s="17">
        <v>24</v>
      </c>
      <c r="B30" s="18">
        <f>'C-L'!B30/'C-D'!B30</f>
        <v>-0.4783102554654527</v>
      </c>
      <c r="C30" s="18">
        <f>'C-L'!C30/'C-D'!C30</f>
        <v>-0.19351837884045076</v>
      </c>
      <c r="D30" s="18">
        <f>'C-L'!D30/'C-D'!D30</f>
        <v>0.3390604320215631</v>
      </c>
      <c r="E30" s="18">
        <f>'C-L'!E30/'C-D'!E30</f>
        <v>1.0919390629000594</v>
      </c>
      <c r="F30" s="18">
        <f>'C-L'!F30/'C-D'!F30</f>
        <v>1.9251118742845255</v>
      </c>
      <c r="G30" s="18">
        <f>'C-L'!G30/'C-D'!G30</f>
        <v>2.657453366877452</v>
      </c>
      <c r="H30" s="18">
        <f>'C-L'!H30/'C-D'!H30</f>
        <v>3.1801795070864056</v>
      </c>
      <c r="I30" s="18">
        <f>'C-L'!I30/'C-D'!I30</f>
        <v>3.4876642422668156</v>
      </c>
      <c r="J30" s="18">
        <f>'C-L'!J30/'C-D'!J30</f>
        <v>3.6303383897316217</v>
      </c>
      <c r="K30" s="18">
        <f>'C-L'!K30/'C-D'!K30</f>
        <v>3.6660624168776983</v>
      </c>
      <c r="L30" s="18">
        <f>'C-L'!L30/'C-D'!L30</f>
        <v>3.639486189196529</v>
      </c>
      <c r="M30" s="18">
        <f>'C-L'!M30/'C-D'!M30</f>
        <v>3.579837491964299</v>
      </c>
      <c r="N30" s="18">
        <f>'C-L'!N30/'C-D'!N30</f>
        <v>3.5047087096245244</v>
      </c>
      <c r="O30" s="18">
        <f>'C-L'!O30/'C-D'!O30</f>
        <v>3.424167263531138</v>
      </c>
      <c r="P30" s="18">
        <f>'C-L'!P30/'C-D'!P30</f>
        <v>3.34374185062984</v>
      </c>
      <c r="Q30" s="18">
        <f>'C-L'!Q30/'C-D'!Q30</f>
        <v>3.2663176440517048</v>
      </c>
    </row>
    <row r="31" spans="1:17" ht="12.75">
      <c r="A31" s="17">
        <v>25</v>
      </c>
      <c r="B31" s="18">
        <f>'C-L'!B31/'C-D'!B31</f>
        <v>-0.47032571260619543</v>
      </c>
      <c r="C31" s="18">
        <f>'C-L'!C31/'C-D'!C31</f>
        <v>-0.19040316021842954</v>
      </c>
      <c r="D31" s="18">
        <f>'C-L'!D31/'C-D'!D31</f>
        <v>0.33698429366411603</v>
      </c>
      <c r="E31" s="18">
        <f>'C-L'!E31/'C-D'!E31</f>
        <v>1.0858187879434185</v>
      </c>
      <c r="F31" s="18">
        <f>'C-L'!F31/'C-D'!F31</f>
        <v>1.9170998787584368</v>
      </c>
      <c r="G31" s="18">
        <f>'C-L'!G31/'C-D'!G31</f>
        <v>2.649395908341815</v>
      </c>
      <c r="H31" s="18">
        <f>'C-L'!H31/'C-D'!H31</f>
        <v>3.172945671713636</v>
      </c>
      <c r="I31" s="18">
        <f>'C-L'!I31/'C-D'!I31</f>
        <v>3.4814358265122287</v>
      </c>
      <c r="J31" s="18">
        <f>'C-L'!J31/'C-D'!J31</f>
        <v>3.625056706487221</v>
      </c>
      <c r="K31" s="18">
        <f>'C-L'!K31/'C-D'!K31</f>
        <v>3.6616376439964453</v>
      </c>
      <c r="L31" s="18">
        <f>'C-L'!L31/'C-D'!L31</f>
        <v>3.635843905093252</v>
      </c>
      <c r="M31" s="18">
        <f>'C-L'!M31/'C-D'!M31</f>
        <v>3.5769162965139385</v>
      </c>
      <c r="N31" s="18">
        <f>'C-L'!N31/'C-D'!N31</f>
        <v>3.5024533769060016</v>
      </c>
      <c r="O31" s="18">
        <f>'C-L'!O31/'C-D'!O31</f>
        <v>3.422525551514616</v>
      </c>
      <c r="P31" s="18">
        <f>'C-L'!P31/'C-D'!P31</f>
        <v>3.342663905520162</v>
      </c>
      <c r="Q31" s="18">
        <f>'C-L'!Q31/'C-D'!Q31</f>
        <v>3.2657563601236803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J39"/>
  <sheetViews>
    <sheetView tabSelected="1"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45</v>
      </c>
      <c r="B3" s="1">
        <v>0.3</v>
      </c>
      <c r="C3" s="3">
        <v>101300</v>
      </c>
      <c r="D3" s="1">
        <v>288.2</v>
      </c>
      <c r="E3" s="1">
        <v>287</v>
      </c>
      <c r="F3" s="1">
        <v>1.4</v>
      </c>
      <c r="G3" s="1">
        <v>6384</v>
      </c>
      <c r="H3" s="1">
        <v>0</v>
      </c>
      <c r="I3" s="1">
        <v>0</v>
      </c>
      <c r="J3" s="1">
        <v>0</v>
      </c>
    </row>
    <row r="4" spans="1:10" ht="12.75">
      <c r="A4" s="1" t="s">
        <v>44</v>
      </c>
      <c r="B4" s="1">
        <v>0.3</v>
      </c>
      <c r="C4" s="3">
        <v>101300</v>
      </c>
      <c r="D4" s="1">
        <v>288.2</v>
      </c>
      <c r="E4" s="1">
        <v>287</v>
      </c>
      <c r="F4" s="1">
        <v>1.4</v>
      </c>
      <c r="G4" s="1">
        <v>6384</v>
      </c>
      <c r="H4" s="1">
        <v>0</v>
      </c>
      <c r="I4" s="1">
        <v>-2</v>
      </c>
      <c r="J4" s="1">
        <v>0</v>
      </c>
    </row>
    <row r="5" spans="1:10" ht="12.75">
      <c r="A5" s="1" t="s">
        <v>46</v>
      </c>
      <c r="B5" s="1">
        <v>0.3</v>
      </c>
      <c r="C5" s="3">
        <v>101300</v>
      </c>
      <c r="D5" s="1">
        <v>288.2</v>
      </c>
      <c r="E5" s="1">
        <v>287</v>
      </c>
      <c r="F5" s="1">
        <v>1.4</v>
      </c>
      <c r="G5" s="1">
        <v>6384</v>
      </c>
      <c r="H5" s="1">
        <v>0</v>
      </c>
      <c r="I5" s="1">
        <v>-4</v>
      </c>
      <c r="J5" s="1">
        <v>0</v>
      </c>
    </row>
    <row r="6" spans="1:10" ht="12.75">
      <c r="A6" s="1" t="s">
        <v>47</v>
      </c>
      <c r="B6" s="1">
        <v>0.3</v>
      </c>
      <c r="C6" s="3">
        <v>101300</v>
      </c>
      <c r="D6" s="1">
        <v>288.2</v>
      </c>
      <c r="E6" s="1">
        <v>287</v>
      </c>
      <c r="F6" s="1">
        <v>1.4</v>
      </c>
      <c r="G6" s="1">
        <v>6384</v>
      </c>
      <c r="H6" s="1">
        <v>0</v>
      </c>
      <c r="I6" s="1">
        <v>-6</v>
      </c>
      <c r="J6" s="1">
        <v>0</v>
      </c>
    </row>
    <row r="7" spans="1:10" ht="12.75">
      <c r="A7" s="1" t="s">
        <v>48</v>
      </c>
      <c r="B7" s="1">
        <v>0.3</v>
      </c>
      <c r="C7" s="3">
        <v>101300</v>
      </c>
      <c r="D7" s="1">
        <v>288.2</v>
      </c>
      <c r="E7" s="1">
        <v>287</v>
      </c>
      <c r="F7" s="1">
        <v>1.4</v>
      </c>
      <c r="G7" s="1">
        <v>6384</v>
      </c>
      <c r="H7" s="1">
        <v>0</v>
      </c>
      <c r="I7" s="1">
        <v>-8</v>
      </c>
      <c r="J7" s="1">
        <v>0</v>
      </c>
    </row>
    <row r="8" spans="1:10" ht="12.75">
      <c r="A8" s="1" t="s">
        <v>49</v>
      </c>
      <c r="B8" s="1">
        <v>0.3</v>
      </c>
      <c r="C8" s="3">
        <v>101300</v>
      </c>
      <c r="D8" s="1">
        <v>288.2</v>
      </c>
      <c r="E8" s="1">
        <v>287</v>
      </c>
      <c r="F8" s="1">
        <v>1.4</v>
      </c>
      <c r="G8" s="1">
        <v>6384</v>
      </c>
      <c r="H8" s="1">
        <v>0</v>
      </c>
      <c r="I8" s="1">
        <v>-10</v>
      </c>
      <c r="J8" s="1">
        <v>0</v>
      </c>
    </row>
    <row r="9" spans="1:10" ht="12.75">
      <c r="A9" s="1" t="s">
        <v>50</v>
      </c>
      <c r="B9" s="1">
        <v>0.3</v>
      </c>
      <c r="C9" s="3">
        <v>101300</v>
      </c>
      <c r="D9" s="1">
        <v>288.2</v>
      </c>
      <c r="E9" s="1">
        <v>287</v>
      </c>
      <c r="F9" s="1">
        <v>1.4</v>
      </c>
      <c r="G9" s="1">
        <v>6384</v>
      </c>
      <c r="H9" s="1">
        <v>0</v>
      </c>
      <c r="I9" s="12">
        <v>-12</v>
      </c>
      <c r="J9" s="1">
        <v>0</v>
      </c>
    </row>
    <row r="10" spans="1:10" ht="12.75">
      <c r="A10" s="1" t="s">
        <v>51</v>
      </c>
      <c r="B10" s="1">
        <v>0.3</v>
      </c>
      <c r="C10" s="3">
        <v>101300</v>
      </c>
      <c r="D10" s="1">
        <v>288.2</v>
      </c>
      <c r="E10" s="1">
        <v>287</v>
      </c>
      <c r="F10" s="1">
        <v>1.4</v>
      </c>
      <c r="G10" s="1">
        <v>6384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-210100</v>
      </c>
      <c r="F15" s="2">
        <v>4671</v>
      </c>
      <c r="G15" s="2">
        <v>11610</v>
      </c>
      <c r="H15" s="2">
        <v>-2919</v>
      </c>
      <c r="I15" s="2">
        <v>7974000</v>
      </c>
      <c r="J15" s="2">
        <v>55530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-241800</v>
      </c>
      <c r="F16" s="2">
        <v>5549</v>
      </c>
      <c r="G16" s="2">
        <v>399700</v>
      </c>
      <c r="H16" s="2">
        <v>31260</v>
      </c>
      <c r="I16" s="2">
        <v>6547000</v>
      </c>
      <c r="J16" s="2">
        <v>12210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-243000</v>
      </c>
      <c r="F17" s="2">
        <v>5237</v>
      </c>
      <c r="G17" s="2">
        <v>765800</v>
      </c>
      <c r="H17" s="2">
        <v>3802</v>
      </c>
      <c r="I17" s="2">
        <v>4975000</v>
      </c>
      <c r="J17" s="2">
        <v>41190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-305400</v>
      </c>
      <c r="F18" s="2">
        <v>5187</v>
      </c>
      <c r="G18" s="2">
        <v>1159000</v>
      </c>
      <c r="H18" s="2">
        <v>14790</v>
      </c>
      <c r="I18" s="2">
        <v>3192000</v>
      </c>
      <c r="J18" s="2">
        <v>48980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-462700</v>
      </c>
      <c r="F19" s="2">
        <v>5971</v>
      </c>
      <c r="G19" s="2">
        <v>1827000</v>
      </c>
      <c r="H19" s="2">
        <v>57410</v>
      </c>
      <c r="I19" s="2">
        <v>7613000</v>
      </c>
      <c r="J19" s="2">
        <v>25500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-517500</v>
      </c>
      <c r="F20" s="2">
        <v>4072</v>
      </c>
      <c r="G20" s="2">
        <v>2048000</v>
      </c>
      <c r="H20" s="2">
        <v>-9143</v>
      </c>
      <c r="I20" s="2">
        <v>2943000</v>
      </c>
      <c r="J20" s="2">
        <v>41010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-610700</v>
      </c>
      <c r="F21" s="2">
        <v>4870</v>
      </c>
      <c r="G21" s="2">
        <v>2466000</v>
      </c>
      <c r="H21" s="2">
        <v>7951</v>
      </c>
      <c r="I21" s="2">
        <v>1633000</v>
      </c>
      <c r="J21" s="2">
        <v>23220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-831500</v>
      </c>
      <c r="F22" s="2">
        <v>1641</v>
      </c>
      <c r="G22" s="2">
        <v>2958000</v>
      </c>
      <c r="H22" s="2">
        <v>-50040</v>
      </c>
      <c r="I22" s="2">
        <v>2280000</v>
      </c>
      <c r="J22" s="2">
        <v>68060</v>
      </c>
    </row>
    <row r="25" spans="1:9" ht="12.75">
      <c r="A25" s="1" t="s">
        <v>31</v>
      </c>
      <c r="B25" s="1" t="s">
        <v>29</v>
      </c>
      <c r="C25" s="1" t="s">
        <v>32</v>
      </c>
      <c r="D25" s="1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1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1.1838482716427041</v>
      </c>
      <c r="B27" s="4">
        <f>-G15/E15</f>
        <v>0.0552594002855783</v>
      </c>
      <c r="C27" s="1">
        <v>1330</v>
      </c>
      <c r="D27" s="1">
        <v>60</v>
      </c>
      <c r="E27" s="9">
        <f aca="true" t="shared" si="0" ref="E27:E34">-I3</f>
        <v>0</v>
      </c>
      <c r="F27" s="5">
        <f aca="true" t="shared" si="1" ref="F27:F34">G15/(G3*C27)</f>
        <v>0.0013673752049296172</v>
      </c>
      <c r="G27" s="5">
        <f aca="true" t="shared" si="2" ref="G27:G34">-E15/(G3*C27)</f>
        <v>0.024744662407899447</v>
      </c>
      <c r="H27" s="5">
        <f>-I15/(G3*C27*D27)</f>
        <v>-0.015652382836791226</v>
      </c>
      <c r="I27" s="4">
        <f aca="true" t="shared" si="3" ref="I27:I34">-I15/G15</f>
        <v>-686.8217054263566</v>
      </c>
    </row>
    <row r="28" spans="1:9" ht="12.75">
      <c r="A28" s="3">
        <f aca="true" t="shared" si="4" ref="A28:A34">G16/9807</f>
        <v>40.75660242683797</v>
      </c>
      <c r="B28" s="4">
        <f aca="true" t="shared" si="5" ref="B28:B34">-G16/E16</f>
        <v>1.653019023986766</v>
      </c>
      <c r="C28" s="1">
        <f>C27</f>
        <v>1330</v>
      </c>
      <c r="D28" s="1">
        <v>60</v>
      </c>
      <c r="E28" s="9">
        <f t="shared" si="0"/>
        <v>2</v>
      </c>
      <c r="F28" s="5">
        <f t="shared" si="1"/>
        <v>0.04707492415248648</v>
      </c>
      <c r="G28" s="5">
        <f t="shared" si="2"/>
        <v>0.028478150262875233</v>
      </c>
      <c r="H28" s="5">
        <f aca="true" t="shared" si="6" ref="H28:H34">-I16/(G4*C28*D28)</f>
        <v>-0.012851285481875113</v>
      </c>
      <c r="I28" s="4">
        <f t="shared" si="3"/>
        <v>-16.37978483862897</v>
      </c>
    </row>
    <row r="29" spans="1:9" ht="12.75">
      <c r="A29" s="3">
        <f t="shared" si="4"/>
        <v>78.0870806566738</v>
      </c>
      <c r="B29" s="4">
        <f t="shared" si="5"/>
        <v>3.151440329218107</v>
      </c>
      <c r="C29" s="1">
        <f aca="true" t="shared" si="7" ref="C29:C34">C28</f>
        <v>1330</v>
      </c>
      <c r="D29" s="1">
        <v>60</v>
      </c>
      <c r="E29" s="9">
        <f t="shared" si="0"/>
        <v>4</v>
      </c>
      <c r="F29" s="5">
        <f t="shared" si="1"/>
        <v>0.09019258672998286</v>
      </c>
      <c r="G29" s="5">
        <f t="shared" si="2"/>
        <v>0.028619481033410592</v>
      </c>
      <c r="H29" s="5">
        <f t="shared" si="6"/>
        <v>-0.009765563658519733</v>
      </c>
      <c r="I29" s="4">
        <f t="shared" si="3"/>
        <v>-6.496474275267694</v>
      </c>
    </row>
    <row r="30" spans="1:9" ht="12.75">
      <c r="A30" s="3">
        <f t="shared" si="4"/>
        <v>118.18089120016315</v>
      </c>
      <c r="B30" s="4">
        <f t="shared" si="5"/>
        <v>3.7950229207596595</v>
      </c>
      <c r="C30" s="1">
        <f t="shared" si="7"/>
        <v>1330</v>
      </c>
      <c r="D30" s="1">
        <v>60</v>
      </c>
      <c r="E30" s="9">
        <f t="shared" si="0"/>
        <v>6</v>
      </c>
      <c r="F30" s="5">
        <f t="shared" si="1"/>
        <v>0.1365019692087361</v>
      </c>
      <c r="G30" s="5">
        <f t="shared" si="2"/>
        <v>0.035968681101249365</v>
      </c>
      <c r="H30" s="5">
        <f t="shared" si="6"/>
        <v>-0.006265664160401002</v>
      </c>
      <c r="I30" s="4">
        <f t="shared" si="3"/>
        <v>-2.7540983606557377</v>
      </c>
    </row>
    <row r="31" spans="1:9" ht="12.75">
      <c r="A31" s="3">
        <f t="shared" si="4"/>
        <v>186.29550321199144</v>
      </c>
      <c r="B31" s="4">
        <f t="shared" si="5"/>
        <v>3.9485627836611195</v>
      </c>
      <c r="C31" s="1">
        <f t="shared" si="7"/>
        <v>1330</v>
      </c>
      <c r="D31" s="1">
        <v>60</v>
      </c>
      <c r="E31" s="9">
        <f t="shared" si="0"/>
        <v>8</v>
      </c>
      <c r="F31" s="5">
        <f t="shared" si="1"/>
        <v>0.21517609814008706</v>
      </c>
      <c r="G31" s="5">
        <f t="shared" si="2"/>
        <v>0.05449478960559293</v>
      </c>
      <c r="H31" s="5">
        <f t="shared" si="6"/>
        <v>-0.014943766056745874</v>
      </c>
      <c r="I31" s="4">
        <f t="shared" si="3"/>
        <v>-4.166940339354133</v>
      </c>
    </row>
    <row r="32" spans="1:9" ht="12.75">
      <c r="A32" s="3">
        <f t="shared" si="4"/>
        <v>208.83042724584482</v>
      </c>
      <c r="B32" s="4">
        <f t="shared" si="5"/>
        <v>3.957487922705314</v>
      </c>
      <c r="C32" s="1">
        <f t="shared" si="7"/>
        <v>1330</v>
      </c>
      <c r="D32" s="1">
        <v>60</v>
      </c>
      <c r="E32" s="9">
        <f t="shared" si="0"/>
        <v>10</v>
      </c>
      <c r="F32" s="5">
        <f t="shared" si="1"/>
        <v>0.24120451504701604</v>
      </c>
      <c r="G32" s="5">
        <f t="shared" si="2"/>
        <v>0.06094889479337441</v>
      </c>
      <c r="H32" s="5">
        <f t="shared" si="6"/>
        <v>-0.005776895245632879</v>
      </c>
      <c r="I32" s="4">
        <f t="shared" si="3"/>
        <v>-1.43701171875</v>
      </c>
    </row>
    <row r="33" spans="1:9" ht="12.75">
      <c r="A33" s="3">
        <f t="shared" si="4"/>
        <v>251.4530437442643</v>
      </c>
      <c r="B33" s="7">
        <f t="shared" si="5"/>
        <v>4.037989192729654</v>
      </c>
      <c r="C33" s="1">
        <f t="shared" si="7"/>
        <v>1330</v>
      </c>
      <c r="D33" s="1">
        <v>60</v>
      </c>
      <c r="E33" s="10">
        <f t="shared" si="0"/>
        <v>12</v>
      </c>
      <c r="F33" s="5">
        <f t="shared" si="1"/>
        <v>0.2904347334501668</v>
      </c>
      <c r="G33" s="5">
        <f t="shared" si="2"/>
        <v>0.07192558463828745</v>
      </c>
      <c r="H33" s="5">
        <f t="shared" si="6"/>
        <v>-0.0032054603928367282</v>
      </c>
      <c r="I33" s="4">
        <f t="shared" si="3"/>
        <v>-0.66220600162206</v>
      </c>
    </row>
    <row r="34" spans="1:9" ht="12.75">
      <c r="A34" s="3">
        <f t="shared" si="4"/>
        <v>301.6212909146528</v>
      </c>
      <c r="B34" s="4">
        <f t="shared" si="5"/>
        <v>3.557426337943476</v>
      </c>
      <c r="C34" s="1">
        <f t="shared" si="7"/>
        <v>1330</v>
      </c>
      <c r="D34" s="1">
        <v>60</v>
      </c>
      <c r="E34" s="9">
        <f t="shared" si="0"/>
        <v>14</v>
      </c>
      <c r="F34" s="5">
        <f t="shared" si="1"/>
        <v>0.3483803493696648</v>
      </c>
      <c r="G34" s="5">
        <f t="shared" si="2"/>
        <v>0.09793044641679387</v>
      </c>
      <c r="H34" s="5">
        <f t="shared" si="6"/>
        <v>-0.00447547440028643</v>
      </c>
      <c r="I34" s="4">
        <f t="shared" si="3"/>
        <v>-0.77079107505071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4.934834456800817E-05</v>
      </c>
      <c r="G37" s="15">
        <f>INDEX(LINEST(G27:G34,$E27:$E34^{1,2}),1)</f>
        <v>0.00035432591615989497</v>
      </c>
      <c r="H37" s="15">
        <f>INDEX(LINEST(H27:H34,$E27:$E34^{1,2}),1)</f>
        <v>-6.364908833427402E-06</v>
      </c>
    </row>
    <row r="38" spans="5:8" ht="12.75">
      <c r="E38" s="1" t="s">
        <v>282</v>
      </c>
      <c r="F38" s="15">
        <f>INDEX(LINEST(F27:F34,$E27:$E34^{1,2}),2)</f>
        <v>0.0241757885303574</v>
      </c>
      <c r="G38" s="15">
        <f>INDEX(LINEST(G27:G34,$E27:$E34^{1,2}),2)</f>
        <v>6.950866021121291E-05</v>
      </c>
      <c r="H38" s="15">
        <f>INDEX(LINEST(H27:H34,$E27:$E34^{1,2}),2)</f>
        <v>0.000861462222733705</v>
      </c>
    </row>
    <row r="39" spans="5:8" ht="12.75">
      <c r="E39" s="1" t="s">
        <v>283</v>
      </c>
      <c r="F39" s="15">
        <f>INDEX(LINEST(F27:F34,$E27:$E34^{1,2}),3)</f>
        <v>-0.001393334919378657</v>
      </c>
      <c r="G39" s="15">
        <f>INDEX(LINEST(G27:G34,$E27:$E34^{1,2}),3)</f>
        <v>0.025099461529764278</v>
      </c>
      <c r="H39" s="15">
        <f>INDEX(LINEST(H27:H34,$E27:$E34^{1,2}),3)</f>
        <v>-0.014701753469932142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36</v>
      </c>
      <c r="B3" s="1">
        <v>0.6</v>
      </c>
      <c r="C3" s="3">
        <v>89870</v>
      </c>
      <c r="D3" s="1">
        <v>281.6</v>
      </c>
      <c r="E3" s="1">
        <v>287</v>
      </c>
      <c r="F3" s="1">
        <v>1.4</v>
      </c>
      <c r="G3" s="1">
        <v>22647</v>
      </c>
      <c r="H3" s="1">
        <v>0</v>
      </c>
      <c r="I3" s="1">
        <v>0</v>
      </c>
      <c r="J3" s="1">
        <v>0</v>
      </c>
    </row>
    <row r="4" spans="1:10" ht="12.75">
      <c r="A4" s="1" t="s">
        <v>37</v>
      </c>
      <c r="B4" s="1">
        <v>0.6</v>
      </c>
      <c r="C4" s="3">
        <v>89870</v>
      </c>
      <c r="D4" s="1">
        <v>281.6</v>
      </c>
      <c r="E4" s="1">
        <v>287</v>
      </c>
      <c r="F4" s="1">
        <v>1.4</v>
      </c>
      <c r="G4" s="1">
        <v>22647</v>
      </c>
      <c r="H4" s="1">
        <v>0</v>
      </c>
      <c r="I4" s="1">
        <v>-2</v>
      </c>
      <c r="J4" s="1">
        <v>0</v>
      </c>
    </row>
    <row r="5" spans="1:10" ht="12.75">
      <c r="A5" s="1" t="s">
        <v>38</v>
      </c>
      <c r="B5" s="1">
        <v>0.6</v>
      </c>
      <c r="C5" s="3">
        <v>89870</v>
      </c>
      <c r="D5" s="1">
        <v>281.6</v>
      </c>
      <c r="E5" s="1">
        <v>287</v>
      </c>
      <c r="F5" s="1">
        <v>1.4</v>
      </c>
      <c r="G5" s="1">
        <v>22647</v>
      </c>
      <c r="H5" s="1">
        <v>0</v>
      </c>
      <c r="I5" s="1">
        <v>-4</v>
      </c>
      <c r="J5" s="1">
        <v>0</v>
      </c>
    </row>
    <row r="6" spans="1:10" ht="12.75">
      <c r="A6" s="1" t="s">
        <v>39</v>
      </c>
      <c r="B6" s="1">
        <v>0.6</v>
      </c>
      <c r="C6" s="3">
        <v>89870</v>
      </c>
      <c r="D6" s="1">
        <v>281.6</v>
      </c>
      <c r="E6" s="1">
        <v>287</v>
      </c>
      <c r="F6" s="1">
        <v>1.4</v>
      </c>
      <c r="G6" s="1">
        <v>22647</v>
      </c>
      <c r="H6" s="1">
        <v>0</v>
      </c>
      <c r="I6" s="12">
        <v>-6</v>
      </c>
      <c r="J6" s="1">
        <v>0</v>
      </c>
    </row>
    <row r="7" spans="1:10" ht="12.75">
      <c r="A7" s="1" t="s">
        <v>40</v>
      </c>
      <c r="B7" s="1">
        <v>0.6</v>
      </c>
      <c r="C7" s="3">
        <v>89870</v>
      </c>
      <c r="D7" s="1">
        <v>281.6</v>
      </c>
      <c r="E7" s="1">
        <v>287</v>
      </c>
      <c r="F7" s="1">
        <v>1.4</v>
      </c>
      <c r="G7" s="1">
        <v>22647</v>
      </c>
      <c r="H7" s="1">
        <v>0</v>
      </c>
      <c r="I7" s="1">
        <v>-8</v>
      </c>
      <c r="J7" s="1">
        <v>0</v>
      </c>
    </row>
    <row r="8" spans="1:10" ht="12.75">
      <c r="A8" s="1" t="s">
        <v>41</v>
      </c>
      <c r="B8" s="1">
        <v>0.6</v>
      </c>
      <c r="C8" s="3">
        <v>89870</v>
      </c>
      <c r="D8" s="1">
        <v>281.6</v>
      </c>
      <c r="E8" s="1">
        <v>287</v>
      </c>
      <c r="F8" s="1">
        <v>1.4</v>
      </c>
      <c r="G8" s="1">
        <v>22647</v>
      </c>
      <c r="H8" s="1">
        <v>0</v>
      </c>
      <c r="I8" s="1">
        <v>-10</v>
      </c>
      <c r="J8" s="1">
        <v>0</v>
      </c>
    </row>
    <row r="9" spans="1:10" ht="12.75">
      <c r="A9" s="1" t="s">
        <v>42</v>
      </c>
      <c r="B9" s="1">
        <v>0.6</v>
      </c>
      <c r="C9" s="3">
        <v>89870</v>
      </c>
      <c r="D9" s="1">
        <v>281.6</v>
      </c>
      <c r="E9" s="1">
        <v>287</v>
      </c>
      <c r="F9" s="1">
        <v>1.4</v>
      </c>
      <c r="G9" s="1">
        <v>22647</v>
      </c>
      <c r="H9" s="1">
        <v>0</v>
      </c>
      <c r="I9" s="1">
        <v>-12</v>
      </c>
      <c r="J9" s="1">
        <v>0</v>
      </c>
    </row>
    <row r="10" spans="1:10" ht="12.75">
      <c r="A10" s="1" t="s">
        <v>43</v>
      </c>
      <c r="B10" s="1">
        <v>0.6</v>
      </c>
      <c r="C10" s="3">
        <v>89870</v>
      </c>
      <c r="D10" s="1">
        <v>281.6</v>
      </c>
      <c r="E10" s="1">
        <v>287</v>
      </c>
      <c r="F10" s="1">
        <v>1.4</v>
      </c>
      <c r="G10" s="1">
        <v>22647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-416700</v>
      </c>
      <c r="F15" s="2">
        <v>5102</v>
      </c>
      <c r="G15" s="2">
        <v>-39860</v>
      </c>
      <c r="H15" s="2">
        <v>-30860</v>
      </c>
      <c r="I15" s="2">
        <v>24490000</v>
      </c>
      <c r="J15" s="2">
        <v>128100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-543300</v>
      </c>
      <c r="F16" s="2">
        <v>11330</v>
      </c>
      <c r="G16" s="2">
        <v>1395000</v>
      </c>
      <c r="H16" s="2">
        <v>92040</v>
      </c>
      <c r="I16" s="2">
        <v>23400000</v>
      </c>
      <c r="J16" s="2">
        <v>-68450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-541300</v>
      </c>
      <c r="F17" s="2">
        <v>8036</v>
      </c>
      <c r="G17" s="2">
        <v>2402000</v>
      </c>
      <c r="H17" s="2">
        <v>1802</v>
      </c>
      <c r="I17" s="2">
        <v>11920000</v>
      </c>
      <c r="J17" s="2">
        <v>60680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-720000</v>
      </c>
      <c r="F18" s="2">
        <v>7781</v>
      </c>
      <c r="G18" s="2">
        <v>3705000</v>
      </c>
      <c r="H18" s="2">
        <v>28970</v>
      </c>
      <c r="I18" s="2">
        <v>5885000</v>
      </c>
      <c r="J18" s="2">
        <v>68740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-1267000</v>
      </c>
      <c r="F19" s="2">
        <v>11660</v>
      </c>
      <c r="G19" s="2">
        <v>6164000</v>
      </c>
      <c r="H19" s="2">
        <v>233200</v>
      </c>
      <c r="I19" s="2">
        <v>27140000</v>
      </c>
      <c r="J19" s="2">
        <v>-9852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-1423000</v>
      </c>
      <c r="F20" s="2">
        <v>5546</v>
      </c>
      <c r="G20" s="2">
        <v>6653000</v>
      </c>
      <c r="H20" s="2">
        <v>-79470</v>
      </c>
      <c r="I20" s="2">
        <v>3414000</v>
      </c>
      <c r="J20" s="2">
        <v>53710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-1768000</v>
      </c>
      <c r="F21" s="2">
        <v>7686</v>
      </c>
      <c r="G21" s="2">
        <v>8090000</v>
      </c>
      <c r="H21" s="2">
        <v>20620</v>
      </c>
      <c r="I21" s="2">
        <v>-949000</v>
      </c>
      <c r="J21" s="2">
        <v>34750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-2465000</v>
      </c>
      <c r="F22" s="2">
        <v>-1591</v>
      </c>
      <c r="G22" s="2">
        <v>9775000</v>
      </c>
      <c r="H22" s="2">
        <v>-233600</v>
      </c>
      <c r="I22" s="2">
        <v>868300</v>
      </c>
      <c r="J22" s="2">
        <v>175600</v>
      </c>
    </row>
    <row r="25" spans="1:9" ht="12.75">
      <c r="A25" s="1" t="s">
        <v>31</v>
      </c>
      <c r="B25" s="1" t="s">
        <v>29</v>
      </c>
      <c r="C25" s="1" t="s">
        <v>32</v>
      </c>
      <c r="D25" s="1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1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-4.064443764657898</v>
      </c>
      <c r="B27" s="4">
        <f>-G15/E15</f>
        <v>-0.09565634749220063</v>
      </c>
      <c r="C27" s="1">
        <v>1330</v>
      </c>
      <c r="D27" s="1">
        <v>60</v>
      </c>
      <c r="E27" s="9">
        <f aca="true" t="shared" si="0" ref="E27:E34">-I3</f>
        <v>0</v>
      </c>
      <c r="F27" s="5">
        <f aca="true" t="shared" si="1" ref="F27:F34">G15/(G3*C27)</f>
        <v>-0.0013233507666370855</v>
      </c>
      <c r="G27" s="5">
        <f aca="true" t="shared" si="2" ref="G27:G34">-E15/(G3*C27)</f>
        <v>0.013834427106313937</v>
      </c>
      <c r="H27" s="5">
        <f>-I15/(G3*C27*D27)</f>
        <v>-0.013551120703688838</v>
      </c>
      <c r="I27" s="4">
        <f aca="true" t="shared" si="3" ref="I27:I34">-I15/G15</f>
        <v>614.4004014049173</v>
      </c>
    </row>
    <row r="28" spans="1:9" ht="12.75">
      <c r="A28" s="3">
        <f aca="true" t="shared" si="4" ref="A28:A34">G16/9807</f>
        <v>142.24533496482104</v>
      </c>
      <c r="B28" s="4">
        <f aca="true" t="shared" si="5" ref="B28:B34">-G16/E16</f>
        <v>2.567642186637217</v>
      </c>
      <c r="C28" s="1">
        <f>C27</f>
        <v>1330</v>
      </c>
      <c r="D28" s="1">
        <v>60</v>
      </c>
      <c r="E28" s="9">
        <f t="shared" si="0"/>
        <v>2</v>
      </c>
      <c r="F28" s="5">
        <f t="shared" si="1"/>
        <v>0.04631395683539223</v>
      </c>
      <c r="G28" s="5">
        <f t="shared" si="2"/>
        <v>0.01803754318900975</v>
      </c>
      <c r="H28" s="5">
        <f aca="true" t="shared" si="6" ref="H28:H34">-I16/(G4*C28*D28)</f>
        <v>-0.012947987932475247</v>
      </c>
      <c r="I28" s="4">
        <f t="shared" si="3"/>
        <v>-16.774193548387096</v>
      </c>
    </row>
    <row r="29" spans="1:9" ht="12.75">
      <c r="A29" s="3">
        <f t="shared" si="4"/>
        <v>244.92709289283164</v>
      </c>
      <c r="B29" s="4">
        <f t="shared" si="5"/>
        <v>4.437465361167559</v>
      </c>
      <c r="C29" s="1">
        <f aca="true" t="shared" si="7" ref="C29:C34">C28</f>
        <v>1330</v>
      </c>
      <c r="D29" s="1">
        <v>60</v>
      </c>
      <c r="E29" s="9">
        <f t="shared" si="0"/>
        <v>4</v>
      </c>
      <c r="F29" s="5">
        <f t="shared" si="1"/>
        <v>0.07974632567642446</v>
      </c>
      <c r="G29" s="5">
        <f t="shared" si="2"/>
        <v>0.01797114325089449</v>
      </c>
      <c r="H29" s="5">
        <f t="shared" si="6"/>
        <v>-0.006595727186115596</v>
      </c>
      <c r="I29" s="4">
        <f t="shared" si="3"/>
        <v>-4.962531223980017</v>
      </c>
    </row>
    <row r="30" spans="1:9" ht="12.75">
      <c r="A30" s="3">
        <f t="shared" si="4"/>
        <v>377.79137350871827</v>
      </c>
      <c r="B30" s="7">
        <f t="shared" si="5"/>
        <v>5.145833333333333</v>
      </c>
      <c r="C30" s="1">
        <f t="shared" si="7"/>
        <v>1330</v>
      </c>
      <c r="D30" s="1">
        <v>60</v>
      </c>
      <c r="E30" s="10">
        <f t="shared" si="0"/>
        <v>6</v>
      </c>
      <c r="F30" s="5">
        <f t="shared" si="1"/>
        <v>0.12300588535851485</v>
      </c>
      <c r="G30" s="5">
        <f t="shared" si="2"/>
        <v>0.023903977721492765</v>
      </c>
      <c r="H30" s="5">
        <f t="shared" si="6"/>
        <v>-0.0032563636317357618</v>
      </c>
      <c r="I30" s="4">
        <f t="shared" si="3"/>
        <v>-1.5883940620782726</v>
      </c>
    </row>
    <row r="31" spans="1:9" ht="12.75">
      <c r="A31" s="3">
        <f t="shared" si="4"/>
        <v>628.5306413786071</v>
      </c>
      <c r="B31" s="4">
        <f t="shared" si="5"/>
        <v>4.865035516969218</v>
      </c>
      <c r="C31" s="1">
        <f t="shared" si="7"/>
        <v>1330</v>
      </c>
      <c r="D31" s="1">
        <v>60</v>
      </c>
      <c r="E31" s="9">
        <f t="shared" si="0"/>
        <v>8</v>
      </c>
      <c r="F31" s="5">
        <f t="shared" si="1"/>
        <v>0.20464460927122416</v>
      </c>
      <c r="G31" s="5">
        <f t="shared" si="2"/>
        <v>0.04206436079601574</v>
      </c>
      <c r="H31" s="5">
        <f t="shared" si="6"/>
        <v>-0.015017452670400777</v>
      </c>
      <c r="I31" s="4">
        <f t="shared" si="3"/>
        <v>-4.402985074626866</v>
      </c>
    </row>
    <row r="32" spans="1:9" ht="12.75">
      <c r="A32" s="3">
        <f t="shared" si="4"/>
        <v>678.3929846028348</v>
      </c>
      <c r="B32" s="4">
        <f t="shared" si="5"/>
        <v>4.675333801827126</v>
      </c>
      <c r="C32" s="1">
        <f t="shared" si="7"/>
        <v>1330</v>
      </c>
      <c r="D32" s="1">
        <v>60</v>
      </c>
      <c r="E32" s="9">
        <f t="shared" si="0"/>
        <v>10</v>
      </c>
      <c r="F32" s="5">
        <f t="shared" si="1"/>
        <v>0.22087939414040467</v>
      </c>
      <c r="G32" s="5">
        <f t="shared" si="2"/>
        <v>0.047243555969005833</v>
      </c>
      <c r="H32" s="5">
        <f t="shared" si="6"/>
        <v>-0.001889078239379081</v>
      </c>
      <c r="I32" s="4">
        <f t="shared" si="3"/>
        <v>-0.5131519615211183</v>
      </c>
    </row>
    <row r="33" spans="1:9" ht="12.75">
      <c r="A33" s="3">
        <f t="shared" si="4"/>
        <v>824.9209748139084</v>
      </c>
      <c r="B33" s="4">
        <f t="shared" si="5"/>
        <v>4.57579185520362</v>
      </c>
      <c r="C33" s="1">
        <f t="shared" si="7"/>
        <v>1330</v>
      </c>
      <c r="D33" s="1">
        <v>60</v>
      </c>
      <c r="E33" s="9">
        <f t="shared" si="0"/>
        <v>12</v>
      </c>
      <c r="F33" s="5">
        <f t="shared" si="1"/>
        <v>0.2685877496762173</v>
      </c>
      <c r="G33" s="5">
        <f t="shared" si="2"/>
        <v>0.058697545293887786</v>
      </c>
      <c r="H33" s="5">
        <f t="shared" si="6"/>
        <v>0.0005251128439281628</v>
      </c>
      <c r="I33" s="4">
        <f t="shared" si="3"/>
        <v>0.1173053152039555</v>
      </c>
    </row>
    <row r="34" spans="1:9" ht="12.75">
      <c r="A34" s="3">
        <f t="shared" si="4"/>
        <v>996.7370245742836</v>
      </c>
      <c r="B34" s="4">
        <f t="shared" si="5"/>
        <v>3.9655172413793105</v>
      </c>
      <c r="C34" s="1">
        <f t="shared" si="7"/>
        <v>1330</v>
      </c>
      <c r="D34" s="1">
        <v>60</v>
      </c>
      <c r="E34" s="9">
        <f t="shared" si="0"/>
        <v>14</v>
      </c>
      <c r="F34" s="5">
        <f t="shared" si="1"/>
        <v>0.3245296975383219</v>
      </c>
      <c r="G34" s="5">
        <f t="shared" si="2"/>
        <v>0.08183792372705509</v>
      </c>
      <c r="H34" s="5">
        <f t="shared" si="6"/>
        <v>-0.000480458885545652</v>
      </c>
      <c r="I34" s="4">
        <f t="shared" si="3"/>
        <v>-0.08882864450127877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5.5381698384257635E-05</v>
      </c>
      <c r="G37" s="15">
        <f>INDEX(LINEST(G27:G34,$E27:$E34^{1,2}),1)</f>
        <v>0.0003288032054601744</v>
      </c>
      <c r="H37" s="15">
        <f>INDEX(LINEST(H27:H34,$E27:$E34^{1,2}),1)</f>
        <v>9.195782104134258E-06</v>
      </c>
    </row>
    <row r="38" spans="5:8" ht="12.75">
      <c r="E38" s="1" t="s">
        <v>282</v>
      </c>
      <c r="F38" s="15">
        <f>INDEX(LINEST(F27:F34,$E27:$E34^{1,2}),2)</f>
        <v>0.022423336172879248</v>
      </c>
      <c r="G38" s="15">
        <f>INDEX(LINEST(G27:G34,$E27:$E34^{1,2}),2)</f>
        <v>7.117243366729377E-05</v>
      </c>
      <c r="H38" s="15">
        <f>INDEX(LINEST(H27:H34,$E27:$E34^{1,2}),2)</f>
        <v>0.0008308959220335723</v>
      </c>
    </row>
    <row r="39" spans="5:8" ht="12.75">
      <c r="E39" s="1" t="s">
        <v>283</v>
      </c>
      <c r="F39" s="15">
        <f>INDEX(LINEST(F27:F34,$E27:$E34^{1,2}),3)</f>
        <v>-0.0025420386308199544</v>
      </c>
      <c r="G39" s="15">
        <f>INDEX(LINEST(G27:G34,$E27:$E34^{1,2}),3)</f>
        <v>0.014434378213826156</v>
      </c>
      <c r="H39" s="15">
        <f>INDEX(LINEST(H27:H34,$E27:$E34^{1,2}),3)</f>
        <v>-0.013111610752201002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52</v>
      </c>
      <c r="B3" s="1">
        <v>0.9</v>
      </c>
      <c r="C3" s="3">
        <v>70110</v>
      </c>
      <c r="D3" s="1">
        <v>268.6</v>
      </c>
      <c r="E3" s="1">
        <v>287</v>
      </c>
      <c r="F3" s="1">
        <v>1.4</v>
      </c>
      <c r="G3" s="1">
        <v>39752</v>
      </c>
      <c r="H3" s="1">
        <v>0</v>
      </c>
      <c r="I3" s="1">
        <v>0</v>
      </c>
      <c r="J3" s="1">
        <v>0</v>
      </c>
    </row>
    <row r="4" spans="1:10" ht="12.75">
      <c r="A4" s="1" t="s">
        <v>53</v>
      </c>
      <c r="B4" s="1">
        <v>0.9</v>
      </c>
      <c r="C4" s="3">
        <v>70110</v>
      </c>
      <c r="D4" s="1">
        <v>268.6</v>
      </c>
      <c r="E4" s="1">
        <v>287</v>
      </c>
      <c r="F4" s="1">
        <v>1.4</v>
      </c>
      <c r="G4" s="1">
        <v>39752</v>
      </c>
      <c r="H4" s="1">
        <v>0</v>
      </c>
      <c r="I4" s="1">
        <v>-2</v>
      </c>
      <c r="J4" s="1">
        <v>0</v>
      </c>
    </row>
    <row r="5" spans="1:10" ht="12.75">
      <c r="A5" s="1" t="s">
        <v>54</v>
      </c>
      <c r="B5" s="1">
        <v>0.9</v>
      </c>
      <c r="C5" s="3">
        <v>70110</v>
      </c>
      <c r="D5" s="1">
        <v>268.6</v>
      </c>
      <c r="E5" s="1">
        <v>287</v>
      </c>
      <c r="F5" s="1">
        <v>1.4</v>
      </c>
      <c r="G5" s="1">
        <v>39752</v>
      </c>
      <c r="H5" s="1">
        <v>0</v>
      </c>
      <c r="I5" s="1">
        <v>-4</v>
      </c>
      <c r="J5" s="1">
        <v>0</v>
      </c>
    </row>
    <row r="6" spans="1:10" ht="12.75">
      <c r="A6" s="1" t="s">
        <v>55</v>
      </c>
      <c r="B6" s="1">
        <v>0.9</v>
      </c>
      <c r="C6" s="3">
        <v>70110</v>
      </c>
      <c r="D6" s="1">
        <v>268.6</v>
      </c>
      <c r="E6" s="1">
        <v>287</v>
      </c>
      <c r="F6" s="1">
        <v>1.4</v>
      </c>
      <c r="G6" s="1">
        <v>39752</v>
      </c>
      <c r="H6" s="1">
        <v>0</v>
      </c>
      <c r="I6" s="12">
        <v>-6</v>
      </c>
      <c r="J6" s="1">
        <v>0</v>
      </c>
    </row>
    <row r="7" spans="1:10" ht="12.75">
      <c r="A7" s="1" t="s">
        <v>56</v>
      </c>
      <c r="B7" s="1">
        <v>0.9</v>
      </c>
      <c r="C7" s="3">
        <v>70110</v>
      </c>
      <c r="D7" s="1">
        <v>268.6</v>
      </c>
      <c r="E7" s="1">
        <v>287</v>
      </c>
      <c r="F7" s="1">
        <v>1.4</v>
      </c>
      <c r="G7" s="1">
        <v>39752</v>
      </c>
      <c r="H7" s="1">
        <v>0</v>
      </c>
      <c r="I7" s="1">
        <v>-8</v>
      </c>
      <c r="J7" s="1">
        <v>0</v>
      </c>
    </row>
    <row r="8" spans="1:10" ht="12.75">
      <c r="A8" s="1" t="s">
        <v>57</v>
      </c>
      <c r="B8" s="1">
        <v>0.9</v>
      </c>
      <c r="C8" s="3">
        <v>70110</v>
      </c>
      <c r="D8" s="1">
        <v>268.6</v>
      </c>
      <c r="E8" s="1">
        <v>287</v>
      </c>
      <c r="F8" s="1">
        <v>1.4</v>
      </c>
      <c r="G8" s="1">
        <v>39752</v>
      </c>
      <c r="H8" s="1">
        <v>0</v>
      </c>
      <c r="I8" s="1">
        <v>-10</v>
      </c>
      <c r="J8" s="1">
        <v>0</v>
      </c>
    </row>
    <row r="9" spans="1:10" ht="12.75">
      <c r="A9" s="1" t="s">
        <v>58</v>
      </c>
      <c r="B9" s="1">
        <v>0.9</v>
      </c>
      <c r="C9" s="3">
        <v>70110</v>
      </c>
      <c r="D9" s="1">
        <v>268.6</v>
      </c>
      <c r="E9" s="1">
        <v>287</v>
      </c>
      <c r="F9" s="1">
        <v>1.4</v>
      </c>
      <c r="G9" s="1">
        <v>39752</v>
      </c>
      <c r="H9" s="1">
        <v>0</v>
      </c>
      <c r="I9" s="1">
        <v>-12</v>
      </c>
      <c r="J9" s="1">
        <v>0</v>
      </c>
    </row>
    <row r="10" spans="1:10" ht="12.75">
      <c r="A10" s="1" t="s">
        <v>59</v>
      </c>
      <c r="B10" s="1">
        <v>0.9</v>
      </c>
      <c r="C10" s="3">
        <v>70110</v>
      </c>
      <c r="D10" s="1">
        <v>268.6</v>
      </c>
      <c r="E10" s="1">
        <v>287</v>
      </c>
      <c r="F10" s="1">
        <v>1.4</v>
      </c>
      <c r="G10" s="1">
        <v>39752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-584000</v>
      </c>
      <c r="F15" s="2">
        <v>7692</v>
      </c>
      <c r="G15" s="2">
        <v>438900</v>
      </c>
      <c r="H15" s="2">
        <v>7937</v>
      </c>
      <c r="I15" s="2">
        <v>56370000</v>
      </c>
      <c r="J15" s="2">
        <v>66990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-746200</v>
      </c>
      <c r="F16" s="2">
        <v>10950</v>
      </c>
      <c r="G16" s="2">
        <v>2426000</v>
      </c>
      <c r="H16" s="2">
        <v>102900</v>
      </c>
      <c r="I16" s="2">
        <v>40720000</v>
      </c>
      <c r="J16" s="2">
        <v>-58740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-837400</v>
      </c>
      <c r="F17" s="2">
        <v>8852</v>
      </c>
      <c r="G17" s="2">
        <v>4412000</v>
      </c>
      <c r="H17" s="2">
        <v>-1908</v>
      </c>
      <c r="I17" s="2">
        <v>23120000</v>
      </c>
      <c r="J17" s="2">
        <v>58030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-1165000</v>
      </c>
      <c r="F18" s="2">
        <v>8406</v>
      </c>
      <c r="G18" s="2">
        <v>6987000</v>
      </c>
      <c r="H18" s="2">
        <v>33930</v>
      </c>
      <c r="I18" s="2">
        <v>18410000</v>
      </c>
      <c r="J18" s="2">
        <v>61050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-2025000</v>
      </c>
      <c r="F19" s="2">
        <v>16000</v>
      </c>
      <c r="G19" s="2">
        <v>10700000</v>
      </c>
      <c r="H19" s="2">
        <v>434800</v>
      </c>
      <c r="I19" s="2">
        <v>43450000</v>
      </c>
      <c r="J19" s="2">
        <v>-93180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-2333000</v>
      </c>
      <c r="F20" s="2">
        <v>4106</v>
      </c>
      <c r="G20" s="2">
        <v>11770000</v>
      </c>
      <c r="H20" s="2">
        <v>-185800</v>
      </c>
      <c r="I20" s="2">
        <v>-1330000</v>
      </c>
      <c r="J20" s="2">
        <v>82110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-3231000</v>
      </c>
      <c r="F21" s="2">
        <v>9664</v>
      </c>
      <c r="G21" s="2">
        <v>15040000</v>
      </c>
      <c r="H21" s="2">
        <v>60710</v>
      </c>
      <c r="I21" s="2">
        <v>5547000</v>
      </c>
      <c r="J21" s="2">
        <v>14200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-4325000</v>
      </c>
      <c r="F22" s="2">
        <v>-2603</v>
      </c>
      <c r="G22" s="2">
        <v>17730000</v>
      </c>
      <c r="H22" s="2">
        <v>-407700</v>
      </c>
      <c r="I22" s="2">
        <v>-5758000</v>
      </c>
      <c r="J22" s="2">
        <v>191400</v>
      </c>
    </row>
    <row r="25" spans="1:9" ht="12.75">
      <c r="A25" s="1" t="s">
        <v>31</v>
      </c>
      <c r="B25" s="1" t="s">
        <v>29</v>
      </c>
      <c r="C25" s="1" t="s">
        <v>32</v>
      </c>
      <c r="D25" s="1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1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44.75374732334047</v>
      </c>
      <c r="B27" s="4">
        <f>-G15/E15</f>
        <v>0.751541095890411</v>
      </c>
      <c r="C27" s="1">
        <v>1330</v>
      </c>
      <c r="D27" s="1">
        <v>60</v>
      </c>
      <c r="E27" s="9">
        <f aca="true" t="shared" si="0" ref="E27:E34">-I3</f>
        <v>0</v>
      </c>
      <c r="F27" s="5">
        <f aca="true" t="shared" si="1" ref="F27:F34">G15/(G3*C27)</f>
        <v>0.00830146910847253</v>
      </c>
      <c r="G27" s="5">
        <f aca="true" t="shared" si="2" ref="G27:G34">-E15/(G3*C27)</f>
        <v>0.011045928364884843</v>
      </c>
      <c r="H27" s="5">
        <f>-I15/(G3*C27*D27)</f>
        <v>-0.0177699481143995</v>
      </c>
      <c r="I27" s="4">
        <f aca="true" t="shared" si="3" ref="I27:I34">-I15/G15</f>
        <v>-128.43472317156528</v>
      </c>
    </row>
    <row r="28" spans="1:9" ht="12.75">
      <c r="A28" s="3">
        <f aca="true" t="shared" si="4" ref="A28:A34">G16/9807</f>
        <v>247.3743244621189</v>
      </c>
      <c r="B28" s="4">
        <f aca="true" t="shared" si="5" ref="B28:B34">-G16/E16</f>
        <v>3.2511391047976415</v>
      </c>
      <c r="C28" s="1">
        <f>C27</f>
        <v>1330</v>
      </c>
      <c r="D28" s="1">
        <v>60</v>
      </c>
      <c r="E28" s="9">
        <f t="shared" si="0"/>
        <v>2</v>
      </c>
      <c r="F28" s="5">
        <f t="shared" si="1"/>
        <v>0.045885996940429156</v>
      </c>
      <c r="G28" s="5">
        <f t="shared" si="2"/>
        <v>0.014113821482666215</v>
      </c>
      <c r="H28" s="5">
        <f aca="true" t="shared" si="6" ref="H28:H34">-I16/(G4*C28*D28)</f>
        <v>-0.012836478396635582</v>
      </c>
      <c r="I28" s="4">
        <f t="shared" si="3"/>
        <v>-16.784830997526793</v>
      </c>
    </row>
    <row r="29" spans="1:9" ht="12.75">
      <c r="A29" s="3">
        <f t="shared" si="4"/>
        <v>449.88273682063834</v>
      </c>
      <c r="B29" s="4">
        <f t="shared" si="5"/>
        <v>5.268688798662527</v>
      </c>
      <c r="C29" s="1">
        <f aca="true" t="shared" si="7" ref="C29:C34">C28</f>
        <v>1330</v>
      </c>
      <c r="D29" s="1">
        <v>60</v>
      </c>
      <c r="E29" s="9">
        <f t="shared" si="0"/>
        <v>4</v>
      </c>
      <c r="F29" s="5">
        <f t="shared" si="1"/>
        <v>0.08344971908539713</v>
      </c>
      <c r="G29" s="5">
        <f t="shared" si="2"/>
        <v>0.01583880207663453</v>
      </c>
      <c r="H29" s="5">
        <f t="shared" si="6"/>
        <v>-0.00728829519966146</v>
      </c>
      <c r="I29" s="4">
        <f t="shared" si="3"/>
        <v>-5.240253853127833</v>
      </c>
    </row>
    <row r="30" spans="1:9" ht="12.75">
      <c r="A30" s="3">
        <f t="shared" si="4"/>
        <v>712.4502906087489</v>
      </c>
      <c r="B30" s="7">
        <f t="shared" si="5"/>
        <v>5.9974248927038625</v>
      </c>
      <c r="C30" s="1">
        <f t="shared" si="7"/>
        <v>1330</v>
      </c>
      <c r="D30" s="1">
        <v>60</v>
      </c>
      <c r="E30" s="10">
        <f t="shared" si="0"/>
        <v>6</v>
      </c>
      <c r="F30" s="5">
        <f t="shared" si="1"/>
        <v>0.13215394089974383</v>
      </c>
      <c r="G30" s="5">
        <f t="shared" si="2"/>
        <v>0.02203511394707336</v>
      </c>
      <c r="H30" s="5">
        <f t="shared" si="6"/>
        <v>-0.00580352571910759</v>
      </c>
      <c r="I30" s="4">
        <f t="shared" si="3"/>
        <v>-2.634893373407757</v>
      </c>
    </row>
    <row r="31" spans="1:9" ht="12.75">
      <c r="A31" s="3">
        <f t="shared" si="4"/>
        <v>1091.0574079738963</v>
      </c>
      <c r="B31" s="4">
        <f t="shared" si="5"/>
        <v>5.283950617283951</v>
      </c>
      <c r="C31" s="1">
        <f t="shared" si="7"/>
        <v>1330</v>
      </c>
      <c r="D31" s="1">
        <v>60</v>
      </c>
      <c r="E31" s="9">
        <f t="shared" si="0"/>
        <v>8</v>
      </c>
      <c r="F31" s="5">
        <f t="shared" si="1"/>
        <v>0.20238259161689695</v>
      </c>
      <c r="G31" s="5">
        <f t="shared" si="2"/>
        <v>0.038301378320020216</v>
      </c>
      <c r="H31" s="5">
        <f t="shared" si="6"/>
        <v>-0.013697077267529863</v>
      </c>
      <c r="I31" s="4">
        <f t="shared" si="3"/>
        <v>-4.0607476635514015</v>
      </c>
    </row>
    <row r="32" spans="1:9" ht="12.75">
      <c r="A32" s="3">
        <f t="shared" si="4"/>
        <v>1200.1631487712857</v>
      </c>
      <c r="B32" s="4">
        <f t="shared" si="5"/>
        <v>5.045006429489927</v>
      </c>
      <c r="C32" s="1">
        <f t="shared" si="7"/>
        <v>1330</v>
      </c>
      <c r="D32" s="1">
        <v>60</v>
      </c>
      <c r="E32" s="9">
        <f t="shared" si="0"/>
        <v>10</v>
      </c>
      <c r="F32" s="5">
        <f t="shared" si="1"/>
        <v>0.22262085077858665</v>
      </c>
      <c r="G32" s="5">
        <f t="shared" si="2"/>
        <v>0.04412697067684304</v>
      </c>
      <c r="H32" s="5">
        <f t="shared" si="6"/>
        <v>0.0004192661165895217</v>
      </c>
      <c r="I32" s="4">
        <f t="shared" si="3"/>
        <v>0.11299915038232795</v>
      </c>
    </row>
    <row r="33" spans="1:9" ht="12.75">
      <c r="A33" s="3">
        <f t="shared" si="4"/>
        <v>1533.5984500866728</v>
      </c>
      <c r="B33" s="4">
        <f t="shared" si="5"/>
        <v>4.654905601980811</v>
      </c>
      <c r="C33" s="1">
        <f t="shared" si="7"/>
        <v>1330</v>
      </c>
      <c r="D33" s="1">
        <v>60</v>
      </c>
      <c r="E33" s="9">
        <f t="shared" si="0"/>
        <v>12</v>
      </c>
      <c r="F33" s="5">
        <f t="shared" si="1"/>
        <v>0.28447048391758223</v>
      </c>
      <c r="G33" s="5">
        <f t="shared" si="2"/>
        <v>0.06111197696394337</v>
      </c>
      <c r="H33" s="5">
        <f t="shared" si="6"/>
        <v>-0.001748623420091787</v>
      </c>
      <c r="I33" s="4">
        <f t="shared" si="3"/>
        <v>-0.36881648936170214</v>
      </c>
    </row>
    <row r="34" spans="1:9" ht="12.75">
      <c r="A34" s="3">
        <f t="shared" si="4"/>
        <v>1807.8923218109514</v>
      </c>
      <c r="B34" s="4">
        <f t="shared" si="5"/>
        <v>4.099421965317919</v>
      </c>
      <c r="C34" s="1">
        <f t="shared" si="7"/>
        <v>1330</v>
      </c>
      <c r="D34" s="1">
        <v>60</v>
      </c>
      <c r="E34" s="9">
        <f t="shared" si="0"/>
        <v>14</v>
      </c>
      <c r="F34" s="5">
        <f t="shared" si="1"/>
        <v>0.3353498457352881</v>
      </c>
      <c r="G34" s="5">
        <f t="shared" si="2"/>
        <v>0.08180417838720368</v>
      </c>
      <c r="H34" s="5">
        <f t="shared" si="6"/>
        <v>0.0018151385709191472</v>
      </c>
      <c r="I34" s="4">
        <f t="shared" si="3"/>
        <v>0.32476029328821204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0.00021580552468628065</v>
      </c>
      <c r="G37" s="15">
        <f>INDEX(LINEST(G27:G34,$E27:$E34^{1,2}),1)</f>
        <v>0.00036249518767161995</v>
      </c>
      <c r="H37" s="15">
        <f>INDEX(LINEST(H27:H34,$E27:$E34^{1,2}),1)</f>
        <v>-1.214087267661717E-05</v>
      </c>
    </row>
    <row r="38" spans="5:8" ht="12.75">
      <c r="E38" s="1" t="s">
        <v>282</v>
      </c>
      <c r="F38" s="15">
        <f>INDEX(LINEST(F27:F34,$E27:$E34^{1,2}),2)</f>
        <v>0.02060969358933371</v>
      </c>
      <c r="G38" s="15">
        <f>INDEX(LINEST(G27:G34,$E27:$E34^{1,2}),2)</f>
        <v>-0.0001259487123063114</v>
      </c>
      <c r="H38" s="15">
        <f>INDEX(LINEST(H27:H34,$E27:$E34^{1,2}),2)</f>
        <v>0.0014066627774743077</v>
      </c>
    </row>
    <row r="39" spans="5:8" ht="12.75">
      <c r="E39" s="1" t="s">
        <v>283</v>
      </c>
      <c r="F39" s="15">
        <f>INDEX(LINEST(F27:F34,$E27:$E34^{1,2}),3)</f>
        <v>0.004952620406923968</v>
      </c>
      <c r="G39" s="15">
        <f>INDEX(LINEST(G27:G34,$E27:$E34^{1,2}),3)</f>
        <v>0.011554249126539445</v>
      </c>
      <c r="H39" s="15">
        <f>INDEX(LINEST(H27:H34,$E27:$E34^{1,2}),3)</f>
        <v>-0.01611047128369659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20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20</v>
      </c>
      <c r="G2" s="1" t="s">
        <v>21</v>
      </c>
      <c r="H2" s="1" t="s">
        <v>24</v>
      </c>
      <c r="I2" s="1" t="s">
        <v>24</v>
      </c>
      <c r="J2" s="1" t="s">
        <v>24</v>
      </c>
    </row>
    <row r="3" spans="1:10" ht="12.75">
      <c r="A3" s="1" t="s">
        <v>60</v>
      </c>
      <c r="B3" s="1">
        <v>1.2</v>
      </c>
      <c r="C3" s="3">
        <v>19330</v>
      </c>
      <c r="D3" s="1">
        <v>216.6</v>
      </c>
      <c r="E3" s="1">
        <v>287</v>
      </c>
      <c r="F3" s="1">
        <v>1.4</v>
      </c>
      <c r="G3" s="1">
        <v>19485</v>
      </c>
      <c r="H3" s="1">
        <v>0</v>
      </c>
      <c r="I3" s="1">
        <v>0</v>
      </c>
      <c r="J3" s="1">
        <v>0</v>
      </c>
    </row>
    <row r="4" spans="1:10" ht="12.75">
      <c r="A4" s="1" t="s">
        <v>61</v>
      </c>
      <c r="B4" s="1">
        <v>1.2</v>
      </c>
      <c r="C4" s="3">
        <v>19330</v>
      </c>
      <c r="D4" s="1">
        <v>216.6</v>
      </c>
      <c r="E4" s="1">
        <v>287</v>
      </c>
      <c r="F4" s="1">
        <v>1.4</v>
      </c>
      <c r="G4" s="1">
        <v>19485</v>
      </c>
      <c r="H4" s="1">
        <v>0</v>
      </c>
      <c r="I4" s="1">
        <v>-2</v>
      </c>
      <c r="J4" s="1">
        <v>0</v>
      </c>
    </row>
    <row r="5" spans="1:10" ht="12.75">
      <c r="A5" s="1" t="s">
        <v>62</v>
      </c>
      <c r="B5" s="1">
        <v>1.2</v>
      </c>
      <c r="C5" s="3">
        <v>19330</v>
      </c>
      <c r="D5" s="1">
        <v>216.6</v>
      </c>
      <c r="E5" s="1">
        <v>287</v>
      </c>
      <c r="F5" s="1">
        <v>1.4</v>
      </c>
      <c r="G5" s="1">
        <v>19485</v>
      </c>
      <c r="H5" s="1">
        <v>0</v>
      </c>
      <c r="I5" s="1">
        <v>-4</v>
      </c>
      <c r="J5" s="1">
        <v>0</v>
      </c>
    </row>
    <row r="6" spans="1:10" ht="12.75">
      <c r="A6" s="1" t="s">
        <v>63</v>
      </c>
      <c r="B6" s="1">
        <v>1.2</v>
      </c>
      <c r="C6" s="3">
        <v>19330</v>
      </c>
      <c r="D6" s="1">
        <v>216.6</v>
      </c>
      <c r="E6" s="1">
        <v>287</v>
      </c>
      <c r="F6" s="1">
        <v>1.4</v>
      </c>
      <c r="G6" s="1">
        <v>19485</v>
      </c>
      <c r="H6" s="1">
        <v>0</v>
      </c>
      <c r="I6" s="1">
        <v>-6</v>
      </c>
      <c r="J6" s="1">
        <v>0</v>
      </c>
    </row>
    <row r="7" spans="1:10" ht="12.75">
      <c r="A7" s="1" t="s">
        <v>64</v>
      </c>
      <c r="B7" s="1">
        <v>1.2</v>
      </c>
      <c r="C7" s="3">
        <v>19330</v>
      </c>
      <c r="D7" s="1">
        <v>216.6</v>
      </c>
      <c r="E7" s="1">
        <v>287</v>
      </c>
      <c r="F7" s="1">
        <v>1.4</v>
      </c>
      <c r="G7" s="1">
        <v>19485</v>
      </c>
      <c r="H7" s="1">
        <v>0</v>
      </c>
      <c r="I7" s="12">
        <v>-8</v>
      </c>
      <c r="J7" s="1">
        <v>0</v>
      </c>
    </row>
    <row r="8" spans="1:10" ht="12.75">
      <c r="A8" s="1" t="s">
        <v>65</v>
      </c>
      <c r="B8" s="1">
        <v>1.2</v>
      </c>
      <c r="C8" s="3">
        <v>19330</v>
      </c>
      <c r="D8" s="1">
        <v>216.6</v>
      </c>
      <c r="E8" s="1">
        <v>287</v>
      </c>
      <c r="F8" s="1">
        <v>1.4</v>
      </c>
      <c r="G8" s="1">
        <v>19485</v>
      </c>
      <c r="H8" s="1">
        <v>0</v>
      </c>
      <c r="I8" s="1">
        <v>-10</v>
      </c>
      <c r="J8" s="1">
        <v>0</v>
      </c>
    </row>
    <row r="9" spans="1:10" ht="12.75">
      <c r="A9" s="1" t="s">
        <v>66</v>
      </c>
      <c r="B9" s="1">
        <v>1.2</v>
      </c>
      <c r="C9" s="3">
        <v>19330</v>
      </c>
      <c r="D9" s="1">
        <v>216.6</v>
      </c>
      <c r="E9" s="1">
        <v>287</v>
      </c>
      <c r="F9" s="1">
        <v>1.4</v>
      </c>
      <c r="G9" s="1">
        <v>19485</v>
      </c>
      <c r="H9" s="1">
        <v>0</v>
      </c>
      <c r="I9" s="1">
        <v>-12</v>
      </c>
      <c r="J9" s="1">
        <v>0</v>
      </c>
    </row>
    <row r="10" spans="1:10" ht="12.75">
      <c r="A10" s="1" t="s">
        <v>67</v>
      </c>
      <c r="B10" s="1">
        <v>1.2</v>
      </c>
      <c r="C10" s="3">
        <v>19330</v>
      </c>
      <c r="D10" s="1">
        <v>216.6</v>
      </c>
      <c r="E10" s="1">
        <v>287</v>
      </c>
      <c r="F10" s="1">
        <v>1.4</v>
      </c>
      <c r="G10" s="1">
        <v>19485</v>
      </c>
      <c r="H10" s="1">
        <v>0</v>
      </c>
      <c r="I10" s="1">
        <v>-14</v>
      </c>
      <c r="J10" s="1">
        <v>0</v>
      </c>
    </row>
    <row r="13" spans="1:10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12.75">
      <c r="A14" s="1" t="s">
        <v>25</v>
      </c>
      <c r="B14" s="1" t="s">
        <v>25</v>
      </c>
      <c r="C14" s="1" t="s">
        <v>25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27</v>
      </c>
      <c r="I14" s="1" t="s">
        <v>27</v>
      </c>
      <c r="J14" s="1" t="s">
        <v>27</v>
      </c>
    </row>
    <row r="15" spans="1:10" ht="12.75">
      <c r="A15" s="1">
        <v>0</v>
      </c>
      <c r="B15" s="1">
        <v>0</v>
      </c>
      <c r="C15" s="1">
        <v>0</v>
      </c>
      <c r="D15" s="1" t="s">
        <v>28</v>
      </c>
      <c r="E15" s="2">
        <v>-735300</v>
      </c>
      <c r="F15" s="2">
        <v>2985</v>
      </c>
      <c r="G15" s="2">
        <v>25790</v>
      </c>
      <c r="H15" s="2">
        <v>9578</v>
      </c>
      <c r="I15" s="2">
        <v>30430000</v>
      </c>
      <c r="J15" s="2">
        <v>8062</v>
      </c>
    </row>
    <row r="16" spans="1:10" ht="12.75">
      <c r="A16" s="1">
        <v>0</v>
      </c>
      <c r="B16" s="1">
        <v>0</v>
      </c>
      <c r="C16" s="1">
        <v>0</v>
      </c>
      <c r="D16" s="1" t="s">
        <v>28</v>
      </c>
      <c r="E16" s="2">
        <v>-772300</v>
      </c>
      <c r="F16" s="2">
        <v>2951</v>
      </c>
      <c r="G16" s="2">
        <v>1127000</v>
      </c>
      <c r="H16" s="2">
        <v>14990</v>
      </c>
      <c r="I16" s="2">
        <v>27320000</v>
      </c>
      <c r="J16" s="2">
        <v>-8158</v>
      </c>
    </row>
    <row r="17" spans="1:10" ht="12.75">
      <c r="A17" s="1">
        <v>0</v>
      </c>
      <c r="B17" s="1">
        <v>0</v>
      </c>
      <c r="C17" s="1">
        <v>0</v>
      </c>
      <c r="D17" s="1" t="s">
        <v>28</v>
      </c>
      <c r="E17" s="2">
        <v>-852700</v>
      </c>
      <c r="F17" s="2">
        <v>2810</v>
      </c>
      <c r="G17" s="2">
        <v>2341000</v>
      </c>
      <c r="H17" s="2">
        <v>3953</v>
      </c>
      <c r="I17" s="2">
        <v>26090000</v>
      </c>
      <c r="J17" s="2">
        <v>26010</v>
      </c>
    </row>
    <row r="18" spans="1:10" ht="12.75">
      <c r="A18" s="1">
        <v>0</v>
      </c>
      <c r="B18" s="1">
        <v>0</v>
      </c>
      <c r="C18" s="1">
        <v>0</v>
      </c>
      <c r="D18" s="1" t="s">
        <v>28</v>
      </c>
      <c r="E18" s="2">
        <v>-1035000</v>
      </c>
      <c r="F18" s="2">
        <v>2571</v>
      </c>
      <c r="G18" s="2">
        <v>3599000</v>
      </c>
      <c r="H18" s="2">
        <v>8040</v>
      </c>
      <c r="I18" s="2">
        <v>25250000</v>
      </c>
      <c r="J18" s="2">
        <v>25660</v>
      </c>
    </row>
    <row r="19" spans="1:10" ht="12.75">
      <c r="A19" s="1">
        <v>0</v>
      </c>
      <c r="B19" s="1">
        <v>0</v>
      </c>
      <c r="C19" s="1">
        <v>0</v>
      </c>
      <c r="D19" s="1" t="s">
        <v>28</v>
      </c>
      <c r="E19" s="2">
        <v>-1323000</v>
      </c>
      <c r="F19" s="2">
        <v>3610</v>
      </c>
      <c r="G19" s="2">
        <v>5014000</v>
      </c>
      <c r="H19" s="2">
        <v>89270</v>
      </c>
      <c r="I19" s="2">
        <v>28640000</v>
      </c>
      <c r="J19" s="2">
        <v>-4753</v>
      </c>
    </row>
    <row r="20" spans="1:10" ht="12.75">
      <c r="A20" s="1">
        <v>0</v>
      </c>
      <c r="B20" s="1">
        <v>0</v>
      </c>
      <c r="C20" s="1">
        <v>0</v>
      </c>
      <c r="D20" s="1" t="s">
        <v>28</v>
      </c>
      <c r="E20" s="2">
        <v>-1647000</v>
      </c>
      <c r="F20" s="2">
        <v>2091</v>
      </c>
      <c r="G20" s="2">
        <v>6211000</v>
      </c>
      <c r="H20" s="2">
        <v>-37060</v>
      </c>
      <c r="I20" s="2">
        <v>24150000</v>
      </c>
      <c r="J20" s="2">
        <v>14180</v>
      </c>
    </row>
    <row r="21" spans="1:10" ht="12.75">
      <c r="A21" s="1">
        <v>0</v>
      </c>
      <c r="B21" s="1">
        <v>0</v>
      </c>
      <c r="C21" s="1">
        <v>0</v>
      </c>
      <c r="D21" s="1" t="s">
        <v>28</v>
      </c>
      <c r="E21" s="2">
        <v>-2117000</v>
      </c>
      <c r="F21" s="2">
        <v>3124</v>
      </c>
      <c r="G21" s="2">
        <v>7732000</v>
      </c>
      <c r="H21" s="2">
        <v>14150</v>
      </c>
      <c r="I21" s="2">
        <v>26240000</v>
      </c>
      <c r="J21" s="2">
        <v>7516</v>
      </c>
    </row>
    <row r="22" spans="1:10" ht="12.75">
      <c r="A22" s="1">
        <v>0</v>
      </c>
      <c r="B22" s="1">
        <v>0</v>
      </c>
      <c r="C22" s="1">
        <v>0</v>
      </c>
      <c r="D22" s="1" t="s">
        <v>28</v>
      </c>
      <c r="E22" s="2">
        <v>-2737000</v>
      </c>
      <c r="F22" s="2">
        <v>1275</v>
      </c>
      <c r="G22" s="2">
        <v>9267000</v>
      </c>
      <c r="H22" s="2">
        <v>-20750</v>
      </c>
      <c r="I22" s="2">
        <v>26470000</v>
      </c>
      <c r="J22" s="2">
        <v>30040</v>
      </c>
    </row>
    <row r="25" spans="1:9" ht="12.75">
      <c r="A25" s="1" t="s">
        <v>31</v>
      </c>
      <c r="B25" s="1" t="s">
        <v>29</v>
      </c>
      <c r="C25" s="1" t="s">
        <v>32</v>
      </c>
      <c r="D25" s="1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1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2.629754257163251</v>
      </c>
      <c r="B27" s="4">
        <f>-G15/E15</f>
        <v>0.035074119407044746</v>
      </c>
      <c r="C27" s="1">
        <v>1330</v>
      </c>
      <c r="D27" s="1">
        <v>60</v>
      </c>
      <c r="E27" s="9">
        <f aca="true" t="shared" si="0" ref="E27:E34">-I3</f>
        <v>0</v>
      </c>
      <c r="F27" s="5">
        <f aca="true" t="shared" si="1" ref="F27:F34">G15/(G3*C27)</f>
        <v>0.0009951746186096495</v>
      </c>
      <c r="G27" s="5">
        <f aca="true" t="shared" si="2" ref="G27:G34">-E15/(G3*C27)</f>
        <v>0.02837347410095678</v>
      </c>
      <c r="H27" s="5">
        <f>-I15/(G3*C27*D27)</f>
        <v>-0.019570352620066976</v>
      </c>
      <c r="I27" s="4">
        <f aca="true" t="shared" si="3" ref="I27:I34">-I15/G15</f>
        <v>-1179.9146956184568</v>
      </c>
    </row>
    <row r="28" spans="1:9" ht="12.75">
      <c r="A28" s="3">
        <f aca="true" t="shared" si="4" ref="A28:A34">G16/9807</f>
        <v>114.91791577444683</v>
      </c>
      <c r="B28" s="4">
        <f aca="true" t="shared" si="5" ref="B28:B34">-G16/E16</f>
        <v>1.4592774828434547</v>
      </c>
      <c r="C28" s="1">
        <f>C27</f>
        <v>1330</v>
      </c>
      <c r="D28" s="1">
        <v>60</v>
      </c>
      <c r="E28" s="9">
        <f t="shared" si="0"/>
        <v>2</v>
      </c>
      <c r="F28" s="5">
        <f t="shared" si="1"/>
        <v>0.04348824331807193</v>
      </c>
      <c r="G28" s="5">
        <f t="shared" si="2"/>
        <v>0.029801215895782565</v>
      </c>
      <c r="H28" s="5">
        <f aca="true" t="shared" si="6" ref="H28:H34">-I16/(G4*C28*D28)</f>
        <v>-0.017570227853441662</v>
      </c>
      <c r="I28" s="4">
        <f t="shared" si="3"/>
        <v>-24.241348713398402</v>
      </c>
    </row>
    <row r="29" spans="1:9" ht="12.75">
      <c r="A29" s="3">
        <f t="shared" si="4"/>
        <v>238.7070459875599</v>
      </c>
      <c r="B29" s="4">
        <f t="shared" si="5"/>
        <v>2.745396974316876</v>
      </c>
      <c r="C29" s="1">
        <f aca="true" t="shared" si="7" ref="C29:C34">C28</f>
        <v>1330</v>
      </c>
      <c r="D29" s="1">
        <v>60</v>
      </c>
      <c r="E29" s="9">
        <f t="shared" si="0"/>
        <v>4</v>
      </c>
      <c r="F29" s="5">
        <f t="shared" si="1"/>
        <v>0.09033360923478828</v>
      </c>
      <c r="G29" s="5">
        <f t="shared" si="2"/>
        <v>0.032903660228322924</v>
      </c>
      <c r="H29" s="5">
        <f t="shared" si="6"/>
        <v>-0.016779181723876022</v>
      </c>
      <c r="I29" s="4">
        <f t="shared" si="3"/>
        <v>-11.144809910294747</v>
      </c>
    </row>
    <row r="30" spans="1:9" ht="12.75">
      <c r="A30" s="3">
        <f t="shared" si="4"/>
        <v>366.9827674110329</v>
      </c>
      <c r="B30" s="8">
        <f t="shared" si="5"/>
        <v>3.477294685990338</v>
      </c>
      <c r="C30" s="1">
        <f t="shared" si="7"/>
        <v>1330</v>
      </c>
      <c r="D30" s="1">
        <v>60</v>
      </c>
      <c r="E30" s="9">
        <f t="shared" si="0"/>
        <v>6</v>
      </c>
      <c r="F30" s="5">
        <f t="shared" si="1"/>
        <v>0.13887683025886502</v>
      </c>
      <c r="G30" s="5">
        <f t="shared" si="2"/>
        <v>0.03993818263904565</v>
      </c>
      <c r="H30" s="5">
        <f t="shared" si="6"/>
        <v>-0.016238955098806806</v>
      </c>
      <c r="I30" s="4">
        <f t="shared" si="3"/>
        <v>-7.015837732703528</v>
      </c>
    </row>
    <row r="31" spans="1:9" ht="12.75">
      <c r="A31" s="3">
        <f t="shared" si="4"/>
        <v>511.2674620169267</v>
      </c>
      <c r="B31" s="7">
        <f t="shared" si="5"/>
        <v>3.7898715041572184</v>
      </c>
      <c r="C31" s="1">
        <f t="shared" si="7"/>
        <v>1330</v>
      </c>
      <c r="D31" s="1">
        <v>60</v>
      </c>
      <c r="E31" s="10">
        <f t="shared" si="0"/>
        <v>8</v>
      </c>
      <c r="F31" s="5">
        <f t="shared" si="1"/>
        <v>0.19347830700693228</v>
      </c>
      <c r="G31" s="5">
        <f t="shared" si="2"/>
        <v>0.05105141606904096</v>
      </c>
      <c r="H31" s="5">
        <f t="shared" si="6"/>
        <v>-0.01841915540712186</v>
      </c>
      <c r="I31" s="4">
        <f t="shared" si="3"/>
        <v>-5.712006382130036</v>
      </c>
    </row>
    <row r="32" spans="1:9" ht="12.75">
      <c r="A32" s="3">
        <f t="shared" si="4"/>
        <v>633.323136535128</v>
      </c>
      <c r="B32" s="4">
        <f t="shared" si="5"/>
        <v>3.7710989678202793</v>
      </c>
      <c r="C32" s="1">
        <f t="shared" si="7"/>
        <v>1330</v>
      </c>
      <c r="D32" s="1">
        <v>60</v>
      </c>
      <c r="E32" s="9">
        <f t="shared" si="0"/>
        <v>10</v>
      </c>
      <c r="F32" s="5">
        <f t="shared" si="1"/>
        <v>0.23966768345035028</v>
      </c>
      <c r="G32" s="5">
        <f t="shared" si="2"/>
        <v>0.0635538036777857</v>
      </c>
      <c r="H32" s="5">
        <f t="shared" si="6"/>
        <v>-0.015531515470739976</v>
      </c>
      <c r="I32" s="4">
        <f t="shared" si="3"/>
        <v>-3.8882627596200288</v>
      </c>
    </row>
    <row r="33" spans="1:9" ht="12.75">
      <c r="A33" s="3">
        <f t="shared" si="4"/>
        <v>788.4164372387071</v>
      </c>
      <c r="B33" s="4">
        <f t="shared" si="5"/>
        <v>3.6523382144544168</v>
      </c>
      <c r="C33" s="1">
        <f t="shared" si="7"/>
        <v>1330</v>
      </c>
      <c r="D33" s="1">
        <v>60</v>
      </c>
      <c r="E33" s="9">
        <f t="shared" si="0"/>
        <v>12</v>
      </c>
      <c r="F33" s="5">
        <f t="shared" si="1"/>
        <v>0.29835944750251303</v>
      </c>
      <c r="G33" s="5">
        <f t="shared" si="2"/>
        <v>0.08168998323368082</v>
      </c>
      <c r="H33" s="5">
        <f t="shared" si="6"/>
        <v>-0.016875650764066955</v>
      </c>
      <c r="I33" s="4">
        <f t="shared" si="3"/>
        <v>-3.3936885669943093</v>
      </c>
    </row>
    <row r="34" spans="1:9" ht="12.75">
      <c r="A34" s="3">
        <f t="shared" si="4"/>
        <v>944.937289691037</v>
      </c>
      <c r="B34" s="4">
        <f t="shared" si="5"/>
        <v>3.385823894775301</v>
      </c>
      <c r="C34" s="1">
        <f t="shared" si="7"/>
        <v>1330</v>
      </c>
      <c r="D34" s="1">
        <v>60</v>
      </c>
      <c r="E34" s="9">
        <f t="shared" si="0"/>
        <v>14</v>
      </c>
      <c r="F34" s="5">
        <f t="shared" si="1"/>
        <v>0.357591438179745</v>
      </c>
      <c r="G34" s="5">
        <f t="shared" si="2"/>
        <v>0.10561430520103184</v>
      </c>
      <c r="H34" s="5">
        <f t="shared" si="6"/>
        <v>-0.01702356995902638</v>
      </c>
      <c r="I34" s="4">
        <f t="shared" si="3"/>
        <v>-2.8563720729470163</v>
      </c>
    </row>
    <row r="36" ht="12.75">
      <c r="E36" s="1" t="s">
        <v>284</v>
      </c>
    </row>
    <row r="37" spans="5:8" ht="12.75">
      <c r="E37" s="1" t="s">
        <v>281</v>
      </c>
      <c r="F37" s="15">
        <f>INDEX(LINEST(F27:F34,$E27:$E34^{1,2}),1)</f>
        <v>0.00029787859527480006</v>
      </c>
      <c r="G37" s="15">
        <f>INDEX(LINEST(G27:G34,$E27:$E34^{1,2}),1)</f>
        <v>0.0004539959359890249</v>
      </c>
      <c r="H37" s="15">
        <f>INDEX(LINEST(H27:H34,$E27:$E34^{1,2}),1)</f>
        <v>-3.0328411544152965E-05</v>
      </c>
    </row>
    <row r="38" spans="5:8" ht="12.75">
      <c r="E38" s="1" t="s">
        <v>282</v>
      </c>
      <c r="F38" s="15">
        <f>INDEX(LINEST(F27:F34,$E27:$E34^{1,2}),2)</f>
        <v>0.021265018506896285</v>
      </c>
      <c r="G38" s="15">
        <f>INDEX(LINEST(G27:G34,$E27:$E34^{1,2}),2)</f>
        <v>-0.0009797924004630114</v>
      </c>
      <c r="H38" s="15">
        <f>INDEX(LINEST(H27:H34,$E27:$E34^{1,2}),2)</f>
        <v>0.0005606880147446342</v>
      </c>
    </row>
    <row r="39" spans="5:8" ht="12.75">
      <c r="E39" s="1" t="s">
        <v>283</v>
      </c>
      <c r="F39" s="15">
        <f>INDEX(LINEST(F27:F34,$E27:$E34^{1,2}),3)</f>
        <v>0.000642210478724415</v>
      </c>
      <c r="G39" s="15">
        <f>INDEX(LINEST(G27:G34,$E27:$E34^{1,2}),3)</f>
        <v>0.029194586414715236</v>
      </c>
      <c r="H39" s="15">
        <f>INDEX(LINEST(H27:H34,$E27:$E34^{1,2}),3)</f>
        <v>-0.01905290340726506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workbookViewId="0" topLeftCell="A1">
      <selection activeCell="E36" sqref="E36"/>
    </sheetView>
  </sheetViews>
  <sheetFormatPr defaultColWidth="9.140625" defaultRowHeight="12.75"/>
  <cols>
    <col min="1" max="16384" width="16.7109375" style="9" customWidth="1"/>
  </cols>
  <sheetData>
    <row r="1" spans="1:10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12.75">
      <c r="A2" s="9" t="s">
        <v>20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20</v>
      </c>
      <c r="G2" s="9" t="s">
        <v>21</v>
      </c>
      <c r="H2" s="9" t="s">
        <v>24</v>
      </c>
      <c r="I2" s="9" t="s">
        <v>24</v>
      </c>
      <c r="J2" s="9" t="s">
        <v>24</v>
      </c>
    </row>
    <row r="3" spans="1:10" ht="12.75">
      <c r="A3" s="9" t="s">
        <v>69</v>
      </c>
      <c r="B3" s="9">
        <v>1.5</v>
      </c>
      <c r="C3" s="9">
        <v>12040</v>
      </c>
      <c r="D3" s="9">
        <v>216.6</v>
      </c>
      <c r="E3" s="9">
        <v>287</v>
      </c>
      <c r="F3" s="9">
        <v>1.4</v>
      </c>
      <c r="G3" s="9">
        <v>18963</v>
      </c>
      <c r="H3" s="9">
        <v>0</v>
      </c>
      <c r="I3" s="9">
        <v>0</v>
      </c>
      <c r="J3" s="9">
        <v>0</v>
      </c>
    </row>
    <row r="4" spans="1:10" ht="12.75">
      <c r="A4" s="9" t="s">
        <v>70</v>
      </c>
      <c r="B4" s="9">
        <v>1.5</v>
      </c>
      <c r="C4" s="9">
        <v>12040</v>
      </c>
      <c r="D4" s="9">
        <v>216.6</v>
      </c>
      <c r="E4" s="9">
        <v>287</v>
      </c>
      <c r="F4" s="9">
        <v>1.4</v>
      </c>
      <c r="G4" s="9">
        <v>18963</v>
      </c>
      <c r="H4" s="9">
        <v>0</v>
      </c>
      <c r="I4" s="9">
        <v>-2</v>
      </c>
      <c r="J4" s="9">
        <v>0</v>
      </c>
    </row>
    <row r="5" spans="1:10" ht="12.75">
      <c r="A5" s="9" t="s">
        <v>71</v>
      </c>
      <c r="B5" s="9">
        <v>1.5</v>
      </c>
      <c r="C5" s="9">
        <v>12040</v>
      </c>
      <c r="D5" s="9">
        <v>216.6</v>
      </c>
      <c r="E5" s="9">
        <v>287</v>
      </c>
      <c r="F5" s="9">
        <v>1.4</v>
      </c>
      <c r="G5" s="9">
        <v>18963</v>
      </c>
      <c r="H5" s="9">
        <v>0</v>
      </c>
      <c r="I5" s="9">
        <v>-4</v>
      </c>
      <c r="J5" s="9">
        <v>0</v>
      </c>
    </row>
    <row r="6" spans="1:10" ht="12.75">
      <c r="A6" s="9" t="s">
        <v>72</v>
      </c>
      <c r="B6" s="9">
        <v>1.5</v>
      </c>
      <c r="C6" s="9">
        <v>12040</v>
      </c>
      <c r="D6" s="9">
        <v>216.6</v>
      </c>
      <c r="E6" s="9">
        <v>287</v>
      </c>
      <c r="F6" s="9">
        <v>1.4</v>
      </c>
      <c r="G6" s="9">
        <v>18963</v>
      </c>
      <c r="H6" s="9">
        <v>0</v>
      </c>
      <c r="I6" s="9">
        <v>-6</v>
      </c>
      <c r="J6" s="9">
        <v>0</v>
      </c>
    </row>
    <row r="7" spans="1:10" ht="12.75">
      <c r="A7" s="9" t="s">
        <v>73</v>
      </c>
      <c r="B7" s="9">
        <v>1.5</v>
      </c>
      <c r="C7" s="9">
        <v>12040</v>
      </c>
      <c r="D7" s="9">
        <v>216.6</v>
      </c>
      <c r="E7" s="9">
        <v>287</v>
      </c>
      <c r="F7" s="9">
        <v>1.4</v>
      </c>
      <c r="G7" s="9">
        <v>18963</v>
      </c>
      <c r="H7" s="9">
        <v>0</v>
      </c>
      <c r="I7" s="9">
        <v>-8</v>
      </c>
      <c r="J7" s="9">
        <v>0</v>
      </c>
    </row>
    <row r="8" spans="1:10" ht="12.75">
      <c r="A8" s="9" t="s">
        <v>74</v>
      </c>
      <c r="B8" s="9">
        <v>1.5</v>
      </c>
      <c r="C8" s="9">
        <v>12040</v>
      </c>
      <c r="D8" s="9">
        <v>216.6</v>
      </c>
      <c r="E8" s="9">
        <v>287</v>
      </c>
      <c r="F8" s="9">
        <v>1.4</v>
      </c>
      <c r="G8" s="9">
        <v>18963</v>
      </c>
      <c r="H8" s="9">
        <v>0</v>
      </c>
      <c r="I8" s="11">
        <v>-10</v>
      </c>
      <c r="J8" s="9">
        <v>0</v>
      </c>
    </row>
    <row r="9" spans="1:10" ht="12.75">
      <c r="A9" s="9" t="s">
        <v>279</v>
      </c>
      <c r="B9" s="9">
        <v>1.5</v>
      </c>
      <c r="C9" s="9">
        <v>12040</v>
      </c>
      <c r="D9" s="9">
        <v>216.6</v>
      </c>
      <c r="E9" s="9">
        <v>287</v>
      </c>
      <c r="F9" s="9">
        <v>1.4</v>
      </c>
      <c r="G9" s="9">
        <v>18963</v>
      </c>
      <c r="H9" s="9">
        <v>0</v>
      </c>
      <c r="I9" s="9">
        <v>-12</v>
      </c>
      <c r="J9" s="9">
        <v>0</v>
      </c>
    </row>
    <row r="10" spans="1:10" ht="12.75">
      <c r="A10" s="9" t="s">
        <v>280</v>
      </c>
      <c r="B10" s="9">
        <v>1.5</v>
      </c>
      <c r="C10" s="9">
        <v>12040</v>
      </c>
      <c r="D10" s="9">
        <v>216.6</v>
      </c>
      <c r="E10" s="9">
        <v>287</v>
      </c>
      <c r="F10" s="9">
        <v>1.4</v>
      </c>
      <c r="G10" s="9">
        <v>18963</v>
      </c>
      <c r="H10" s="9">
        <v>0</v>
      </c>
      <c r="I10" s="9">
        <v>-14</v>
      </c>
      <c r="J10" s="9">
        <v>0</v>
      </c>
    </row>
    <row r="13" spans="1:10" ht="12.75">
      <c r="A13" s="9" t="s">
        <v>10</v>
      </c>
      <c r="B13" s="9" t="s">
        <v>11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</row>
    <row r="14" spans="1:10" ht="12.75">
      <c r="A14" s="9" t="s">
        <v>25</v>
      </c>
      <c r="B14" s="9" t="s">
        <v>25</v>
      </c>
      <c r="C14" s="9" t="s">
        <v>25</v>
      </c>
      <c r="D14" s="9" t="s">
        <v>25</v>
      </c>
      <c r="E14" s="9" t="s">
        <v>26</v>
      </c>
      <c r="F14" s="9" t="s">
        <v>26</v>
      </c>
      <c r="G14" s="9" t="s">
        <v>26</v>
      </c>
      <c r="H14" s="9" t="s">
        <v>27</v>
      </c>
      <c r="I14" s="9" t="s">
        <v>27</v>
      </c>
      <c r="J14" s="9" t="s">
        <v>27</v>
      </c>
    </row>
    <row r="15" spans="1:10" ht="12.75">
      <c r="A15" s="9">
        <v>0</v>
      </c>
      <c r="B15" s="9">
        <v>0</v>
      </c>
      <c r="C15" s="9">
        <v>0</v>
      </c>
      <c r="D15" s="9" t="s">
        <v>28</v>
      </c>
      <c r="E15" s="2">
        <v>-645300</v>
      </c>
      <c r="F15" s="2">
        <v>2234</v>
      </c>
      <c r="G15" s="2">
        <v>-364100</v>
      </c>
      <c r="H15" s="2">
        <v>7172</v>
      </c>
      <c r="I15" s="2">
        <v>20120000</v>
      </c>
      <c r="J15" s="2">
        <v>5578</v>
      </c>
    </row>
    <row r="16" spans="1:10" ht="12.75">
      <c r="A16" s="9">
        <v>0</v>
      </c>
      <c r="B16" s="9">
        <v>0</v>
      </c>
      <c r="C16" s="9">
        <v>0</v>
      </c>
      <c r="D16" s="9" t="s">
        <v>28</v>
      </c>
      <c r="E16" s="2">
        <v>-657700</v>
      </c>
      <c r="F16" s="2">
        <v>2031</v>
      </c>
      <c r="G16" s="2">
        <v>709500</v>
      </c>
      <c r="H16" s="2">
        <v>8236</v>
      </c>
      <c r="I16" s="2">
        <v>18540000</v>
      </c>
      <c r="J16" s="2">
        <v>-3688</v>
      </c>
    </row>
    <row r="17" spans="1:10" ht="12.75">
      <c r="A17" s="9">
        <v>0</v>
      </c>
      <c r="B17" s="9">
        <v>0</v>
      </c>
      <c r="C17" s="9">
        <v>0</v>
      </c>
      <c r="D17" s="9" t="s">
        <v>28</v>
      </c>
      <c r="E17" s="2">
        <v>-724500</v>
      </c>
      <c r="F17" s="2">
        <v>2079</v>
      </c>
      <c r="G17" s="2">
        <v>1867000</v>
      </c>
      <c r="H17" s="2">
        <v>3156</v>
      </c>
      <c r="I17" s="2">
        <v>17890000</v>
      </c>
      <c r="J17" s="2">
        <v>24090</v>
      </c>
    </row>
    <row r="18" spans="1:10" ht="12.75">
      <c r="A18" s="9">
        <v>0</v>
      </c>
      <c r="B18" s="9">
        <v>0</v>
      </c>
      <c r="C18" s="9">
        <v>0</v>
      </c>
      <c r="D18" s="9" t="s">
        <v>28</v>
      </c>
      <c r="E18" s="2">
        <v>-891600</v>
      </c>
      <c r="F18" s="2">
        <v>1786</v>
      </c>
      <c r="G18" s="2">
        <v>3074000</v>
      </c>
      <c r="H18" s="2">
        <v>2604</v>
      </c>
      <c r="I18" s="2">
        <v>17760000</v>
      </c>
      <c r="J18" s="2">
        <v>20600</v>
      </c>
    </row>
    <row r="19" spans="1:10" ht="12.75">
      <c r="A19" s="9">
        <v>0</v>
      </c>
      <c r="B19" s="9">
        <v>0</v>
      </c>
      <c r="C19" s="9">
        <v>0</v>
      </c>
      <c r="D19" s="9" t="s">
        <v>28</v>
      </c>
      <c r="E19" s="2">
        <v>-1136000</v>
      </c>
      <c r="F19" s="2">
        <v>2372</v>
      </c>
      <c r="G19" s="2">
        <v>4317000</v>
      </c>
      <c r="H19" s="2">
        <v>54900</v>
      </c>
      <c r="I19" s="2">
        <v>18220000</v>
      </c>
      <c r="J19" s="2">
        <v>578.8</v>
      </c>
    </row>
    <row r="20" spans="1:10" ht="12.75">
      <c r="A20" s="9">
        <v>0</v>
      </c>
      <c r="B20" s="9">
        <v>0</v>
      </c>
      <c r="C20" s="9">
        <v>0</v>
      </c>
      <c r="D20" s="9" t="s">
        <v>28</v>
      </c>
      <c r="E20" s="2">
        <v>-1469000</v>
      </c>
      <c r="F20" s="2">
        <v>1615</v>
      </c>
      <c r="G20" s="2">
        <v>5619000</v>
      </c>
      <c r="H20" s="2">
        <v>-3979</v>
      </c>
      <c r="I20" s="2">
        <v>19090000</v>
      </c>
      <c r="J20" s="2">
        <v>11510</v>
      </c>
    </row>
    <row r="21" spans="1:10" ht="12.75">
      <c r="A21" s="9">
        <v>0</v>
      </c>
      <c r="B21" s="9">
        <v>0</v>
      </c>
      <c r="C21" s="9">
        <v>0</v>
      </c>
      <c r="D21" s="9" t="s">
        <v>28</v>
      </c>
      <c r="E21" s="2">
        <v>-1925000</v>
      </c>
      <c r="F21" s="2">
        <v>2178</v>
      </c>
      <c r="G21" s="2">
        <v>7092000</v>
      </c>
      <c r="H21" s="2">
        <v>2570</v>
      </c>
      <c r="I21" s="2">
        <v>22190000</v>
      </c>
      <c r="J21" s="2">
        <v>9810</v>
      </c>
    </row>
    <row r="22" spans="1:10" ht="12.75">
      <c r="A22" s="9">
        <v>0</v>
      </c>
      <c r="B22" s="9">
        <v>0</v>
      </c>
      <c r="C22" s="9">
        <v>0</v>
      </c>
      <c r="D22" s="9" t="s">
        <v>28</v>
      </c>
      <c r="E22" s="2">
        <v>-2551000</v>
      </c>
      <c r="F22" s="2">
        <v>803.9</v>
      </c>
      <c r="G22" s="2">
        <v>8648000</v>
      </c>
      <c r="H22" s="2">
        <v>-6866</v>
      </c>
      <c r="I22" s="2">
        <v>26660000</v>
      </c>
      <c r="J22" s="2">
        <v>21630</v>
      </c>
    </row>
    <row r="25" spans="1:9" ht="12.75">
      <c r="A25" s="1" t="s">
        <v>31</v>
      </c>
      <c r="B25" s="1" t="s">
        <v>29</v>
      </c>
      <c r="C25" s="1" t="s">
        <v>32</v>
      </c>
      <c r="D25" s="9" t="s">
        <v>277</v>
      </c>
      <c r="E25" s="9" t="s">
        <v>68</v>
      </c>
      <c r="F25" s="1" t="s">
        <v>34</v>
      </c>
      <c r="G25" s="1" t="s">
        <v>35</v>
      </c>
      <c r="H25" s="1" t="s">
        <v>278</v>
      </c>
      <c r="I25" s="1" t="s">
        <v>276</v>
      </c>
    </row>
    <row r="26" spans="1:9" ht="12.75">
      <c r="A26" s="1" t="s">
        <v>30</v>
      </c>
      <c r="B26" s="1" t="s">
        <v>20</v>
      </c>
      <c r="C26" s="1" t="s">
        <v>33</v>
      </c>
      <c r="D26" s="9" t="s">
        <v>25</v>
      </c>
      <c r="E26" s="9" t="s">
        <v>24</v>
      </c>
      <c r="F26" s="1" t="s">
        <v>20</v>
      </c>
      <c r="G26" s="1" t="s">
        <v>20</v>
      </c>
      <c r="H26" s="1" t="s">
        <v>20</v>
      </c>
      <c r="I26" s="1" t="s">
        <v>25</v>
      </c>
    </row>
    <row r="27" spans="1:9" ht="12.75">
      <c r="A27" s="3">
        <f>G15/9807</f>
        <v>-37.12654226572856</v>
      </c>
      <c r="B27" s="4">
        <f>-G15/E15</f>
        <v>-0.5642336897567023</v>
      </c>
      <c r="C27" s="1">
        <v>1330</v>
      </c>
      <c r="D27" s="9">
        <v>60</v>
      </c>
      <c r="E27" s="9">
        <f aca="true" t="shared" si="0" ref="E27:E34">-I3</f>
        <v>0</v>
      </c>
      <c r="F27" s="5">
        <f aca="true" t="shared" si="1" ref="F27:F34">G15/(G3*C27)</f>
        <v>-0.01443650258378108</v>
      </c>
      <c r="G27" s="5">
        <f aca="true" t="shared" si="2" ref="G27:G34">-E15/(G3*C27)</f>
        <v>0.025586034378780362</v>
      </c>
      <c r="H27" s="5">
        <f>-I15/(G3*C27*D27)</f>
        <v>-0.013295909181803319</v>
      </c>
      <c r="I27" s="4">
        <f aca="true" t="shared" si="3" ref="I27:I34">-I15/G15</f>
        <v>55.25954408129635</v>
      </c>
    </row>
    <row r="28" spans="1:9" ht="12.75">
      <c r="A28" s="3">
        <f aca="true" t="shared" si="4" ref="A28:A34">G16/9807</f>
        <v>72.34628326705415</v>
      </c>
      <c r="B28" s="4">
        <f aca="true" t="shared" si="5" ref="B28:B34">-G16/E16</f>
        <v>1.078759312756576</v>
      </c>
      <c r="C28" s="1">
        <v>1330</v>
      </c>
      <c r="D28" s="9">
        <v>60</v>
      </c>
      <c r="E28" s="9">
        <f t="shared" si="0"/>
        <v>2</v>
      </c>
      <c r="F28" s="5">
        <f t="shared" si="1"/>
        <v>0.02813155337322899</v>
      </c>
      <c r="G28" s="5">
        <f t="shared" si="2"/>
        <v>0.026077692253097542</v>
      </c>
      <c r="H28" s="5">
        <f aca="true" t="shared" si="6" ref="H28:H34">-I16/(G4*C28*D28)</f>
        <v>-0.012251797029355544</v>
      </c>
      <c r="I28" s="4">
        <f t="shared" si="3"/>
        <v>-26.13107822410148</v>
      </c>
    </row>
    <row r="29" spans="1:9" ht="12.75">
      <c r="A29" s="3">
        <f t="shared" si="4"/>
        <v>190.37422249413683</v>
      </c>
      <c r="B29" s="4">
        <f t="shared" si="5"/>
        <v>2.5769496204278814</v>
      </c>
      <c r="C29" s="1">
        <v>1330</v>
      </c>
      <c r="D29" s="9">
        <v>60</v>
      </c>
      <c r="E29" s="9">
        <f t="shared" si="0"/>
        <v>4</v>
      </c>
      <c r="F29" s="5">
        <f t="shared" si="1"/>
        <v>0.07402622994759482</v>
      </c>
      <c r="G29" s="5">
        <f t="shared" si="2"/>
        <v>0.028726300801838484</v>
      </c>
      <c r="H29" s="5">
        <f t="shared" si="6"/>
        <v>-0.011822257219804243</v>
      </c>
      <c r="I29" s="4">
        <f t="shared" si="3"/>
        <v>-9.582217461167648</v>
      </c>
    </row>
    <row r="30" spans="1:9" ht="12.75">
      <c r="A30" s="3">
        <f t="shared" si="4"/>
        <v>313.44957683287447</v>
      </c>
      <c r="B30" s="8">
        <f t="shared" si="5"/>
        <v>3.4477344100493497</v>
      </c>
      <c r="C30" s="1">
        <v>1330</v>
      </c>
      <c r="D30" s="9">
        <v>60</v>
      </c>
      <c r="E30" s="9">
        <f t="shared" si="0"/>
        <v>6</v>
      </c>
      <c r="F30" s="5">
        <f t="shared" si="1"/>
        <v>0.12188357303637198</v>
      </c>
      <c r="G30" s="5">
        <f t="shared" si="2"/>
        <v>0.03535178715654823</v>
      </c>
      <c r="H30" s="5">
        <f t="shared" si="6"/>
        <v>-0.011736349257893984</v>
      </c>
      <c r="I30" s="4">
        <f t="shared" si="3"/>
        <v>-5.777488614183475</v>
      </c>
    </row>
    <row r="31" spans="1:9" ht="12.75">
      <c r="A31" s="3">
        <f t="shared" si="4"/>
        <v>440.195778525543</v>
      </c>
      <c r="B31" s="8">
        <f t="shared" si="5"/>
        <v>3.800176056338028</v>
      </c>
      <c r="C31" s="1">
        <v>1330</v>
      </c>
      <c r="D31" s="9">
        <v>60</v>
      </c>
      <c r="E31" s="9">
        <f t="shared" si="0"/>
        <v>8</v>
      </c>
      <c r="F31" s="5">
        <f t="shared" si="1"/>
        <v>0.1711683099538119</v>
      </c>
      <c r="G31" s="5">
        <f t="shared" si="2"/>
        <v>0.04504220526002556</v>
      </c>
      <c r="H31" s="5">
        <f t="shared" si="6"/>
        <v>-0.012040331276961058</v>
      </c>
      <c r="I31" s="4">
        <f t="shared" si="3"/>
        <v>-4.220523511697938</v>
      </c>
    </row>
    <row r="32" spans="1:9" ht="12.75">
      <c r="A32" s="3">
        <f t="shared" si="4"/>
        <v>572.958091159376</v>
      </c>
      <c r="B32" s="7">
        <f t="shared" si="5"/>
        <v>3.825051055139551</v>
      </c>
      <c r="C32" s="1">
        <v>1330</v>
      </c>
      <c r="D32" s="9">
        <v>60</v>
      </c>
      <c r="E32" s="10">
        <f t="shared" si="0"/>
        <v>10</v>
      </c>
      <c r="F32" s="5">
        <f t="shared" si="1"/>
        <v>0.22279238675711585</v>
      </c>
      <c r="G32" s="5">
        <f t="shared" si="2"/>
        <v>0.05824559817515629</v>
      </c>
      <c r="H32" s="5">
        <f t="shared" si="6"/>
        <v>-0.012615253791283566</v>
      </c>
      <c r="I32" s="4">
        <f t="shared" si="3"/>
        <v>-3.397401672895533</v>
      </c>
    </row>
    <row r="33" spans="1:9" ht="12.75">
      <c r="A33" s="3">
        <f t="shared" si="4"/>
        <v>723.1569287243806</v>
      </c>
      <c r="B33" s="4">
        <f t="shared" si="5"/>
        <v>3.684155844155844</v>
      </c>
      <c r="C33" s="1">
        <v>1330</v>
      </c>
      <c r="D33" s="9">
        <v>60</v>
      </c>
      <c r="E33" s="9">
        <f t="shared" si="0"/>
        <v>12</v>
      </c>
      <c r="F33" s="5">
        <f t="shared" si="1"/>
        <v>0.281196584246568</v>
      </c>
      <c r="G33" s="5">
        <f t="shared" si="2"/>
        <v>0.07632592000488486</v>
      </c>
      <c r="H33" s="5">
        <f t="shared" si="6"/>
        <v>-0.014663828267605152</v>
      </c>
      <c r="I33" s="4">
        <f t="shared" si="3"/>
        <v>-3.12887760857304</v>
      </c>
    </row>
    <row r="34" spans="1:9" ht="12.75">
      <c r="A34" s="3">
        <f t="shared" si="4"/>
        <v>881.8191087998368</v>
      </c>
      <c r="B34" s="4">
        <f t="shared" si="5"/>
        <v>3.390043120344963</v>
      </c>
      <c r="C34" s="1">
        <v>1330</v>
      </c>
      <c r="D34" s="9">
        <v>60</v>
      </c>
      <c r="E34" s="9">
        <f t="shared" si="0"/>
        <v>14</v>
      </c>
      <c r="F34" s="5">
        <f t="shared" si="1"/>
        <v>0.34289171750765934</v>
      </c>
      <c r="G34" s="5">
        <f t="shared" si="2"/>
        <v>0.10114671269218768</v>
      </c>
      <c r="H34" s="5">
        <f t="shared" si="6"/>
        <v>-0.01761774049636563</v>
      </c>
      <c r="I34" s="4">
        <f t="shared" si="3"/>
        <v>-3.0827937095282145</v>
      </c>
    </row>
    <row r="36" spans="5:8" ht="12.75">
      <c r="E36" s="1" t="s">
        <v>284</v>
      </c>
      <c r="F36" s="1"/>
      <c r="G36" s="1"/>
      <c r="H36" s="1"/>
    </row>
    <row r="37" spans="5:8" ht="12.75">
      <c r="E37" s="1" t="s">
        <v>281</v>
      </c>
      <c r="F37" s="15">
        <f>INDEX(LINEST(F27:F34,$E27:$E34^{1,2}),1)</f>
        <v>0.0003761895491397228</v>
      </c>
      <c r="G37" s="15">
        <f>INDEX(LINEST(G27:G34,$E27:$E34^{1,2}),1)</f>
        <v>0.0004860821171739664</v>
      </c>
      <c r="H37" s="15">
        <f>INDEX(LINEST(H27:H34,$E27:$E34^{1,2}),1)</f>
        <v>-7.606434127470935E-05</v>
      </c>
    </row>
    <row r="38" spans="5:8" ht="12.75">
      <c r="E38" s="1" t="s">
        <v>282</v>
      </c>
      <c r="F38" s="15">
        <f>INDEX(LINEST(F27:F34,$E27:$E34^{1,2}),2)</f>
        <v>0.02010361954033424</v>
      </c>
      <c r="G38" s="15">
        <f>INDEX(LINEST(G27:G34,$E27:$E34^{1,2}),2)</f>
        <v>-0.0015764937048627992</v>
      </c>
      <c r="H38" s="15">
        <f>INDEX(LINEST(H27:H34,$E27:$E34^{1,2}),2)</f>
        <v>0.0007970677592346851</v>
      </c>
    </row>
    <row r="39" spans="5:8" ht="12.75">
      <c r="E39" s="1" t="s">
        <v>283</v>
      </c>
      <c r="F39" s="15">
        <f>INDEX(LINEST(F27:F34,$E27:$E34^{1,2}),3)</f>
        <v>-0.013601873692299041</v>
      </c>
      <c r="G39" s="15">
        <f>INDEX(LINEST(G27:G34,$E27:$E34^{1,2}),3)</f>
        <v>0.026572489072176818</v>
      </c>
      <c r="H39" s="15">
        <f>INDEX(LINEST(H27:H34,$E27:$E34^{1,2}),3)</f>
        <v>-0.013510403740547202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Space Plane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Aerodynamic Data</dc:title>
  <dc:subject>Space Plane</dc:subject>
  <dc:creator>Axel Rohde</dc:creator>
  <cp:keywords/>
  <dc:description/>
  <cp:lastModifiedBy>Axel Rohde</cp:lastModifiedBy>
  <dcterms:created xsi:type="dcterms:W3CDTF">2022-12-09T16:19:56Z</dcterms:created>
  <dcterms:modified xsi:type="dcterms:W3CDTF">2023-03-01T20:00:03Z</dcterms:modified>
  <cp:category/>
  <cp:version/>
  <cp:contentType/>
  <cp:contentStatus/>
</cp:coreProperties>
</file>